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9720"/>
  </bookViews>
  <sheets>
    <sheet name="PUAN" sheetId="1" r:id="rId1"/>
  </sheets>
  <definedNames>
    <definedName name="_xlnm.Print_Area" localSheetId="0">PUAN!$A$1:$W$45</definedName>
  </definedNames>
  <calcPr calcId="125725"/>
</workbook>
</file>

<file path=xl/calcChain.xml><?xml version="1.0" encoding="utf-8"?>
<calcChain xmlns="http://schemas.openxmlformats.org/spreadsheetml/2006/main">
  <c r="I39" i="1"/>
  <c r="I30"/>
  <c r="I21"/>
  <c r="I12"/>
  <c r="H21"/>
  <c r="G12"/>
  <c r="R4"/>
  <c r="Q4"/>
  <c r="R5"/>
  <c r="Q5"/>
  <c r="Q6"/>
  <c r="R6"/>
  <c r="G4"/>
  <c r="G5"/>
  <c r="G6"/>
  <c r="G7"/>
  <c r="H4"/>
  <c r="H5"/>
  <c r="H6"/>
  <c r="R7"/>
  <c r="Q7"/>
  <c r="H7"/>
  <c r="R8"/>
  <c r="Q8"/>
  <c r="G8"/>
  <c r="H8"/>
  <c r="R9"/>
  <c r="Q9"/>
  <c r="G9"/>
  <c r="H9"/>
  <c r="R15"/>
  <c r="Q15"/>
  <c r="G15"/>
  <c r="G16"/>
  <c r="H15"/>
  <c r="H16"/>
  <c r="R16"/>
  <c r="Q16"/>
  <c r="R17"/>
  <c r="Q17"/>
  <c r="G17"/>
  <c r="H17"/>
  <c r="R18"/>
  <c r="Q18"/>
  <c r="G18"/>
  <c r="H18"/>
  <c r="R24"/>
  <c r="Q24"/>
  <c r="G24"/>
  <c r="H24"/>
  <c r="R25"/>
  <c r="Q25"/>
  <c r="G25"/>
  <c r="H25"/>
  <c r="R26"/>
  <c r="Q26"/>
  <c r="G26"/>
  <c r="H26"/>
  <c r="R27"/>
  <c r="Q27"/>
  <c r="G27"/>
  <c r="H27"/>
  <c r="R33"/>
  <c r="Q33"/>
  <c r="G33"/>
  <c r="H33"/>
  <c r="R34"/>
  <c r="Q34"/>
  <c r="G34"/>
  <c r="H34"/>
  <c r="R35"/>
  <c r="Q35"/>
  <c r="S35" s="1"/>
  <c r="F35" s="1"/>
  <c r="G35"/>
  <c r="H35"/>
  <c r="R36"/>
  <c r="Q36"/>
  <c r="G36"/>
  <c r="H36"/>
  <c r="S24" l="1"/>
  <c r="F24" s="1"/>
  <c r="S36"/>
  <c r="F36" s="1"/>
  <c r="G28"/>
  <c r="H28"/>
  <c r="S27"/>
  <c r="F27" s="1"/>
  <c r="S26"/>
  <c r="F26" s="1"/>
  <c r="S25"/>
  <c r="F25" s="1"/>
  <c r="S34"/>
  <c r="F34" s="1"/>
  <c r="S9"/>
  <c r="F9" s="1"/>
  <c r="S17"/>
  <c r="F17" s="1"/>
  <c r="S8"/>
  <c r="F8" s="1"/>
  <c r="S7"/>
  <c r="F7" s="1"/>
  <c r="S18"/>
  <c r="F18" s="1"/>
  <c r="H19"/>
  <c r="S16"/>
  <c r="F16" s="1"/>
  <c r="S33"/>
  <c r="F33" s="1"/>
  <c r="S15"/>
  <c r="F15" s="1"/>
  <c r="G37"/>
  <c r="H37"/>
  <c r="G19"/>
  <c r="S6"/>
  <c r="F6" s="1"/>
  <c r="H10"/>
  <c r="G10"/>
  <c r="S5"/>
  <c r="F5" s="1"/>
  <c r="S4"/>
  <c r="F4" s="1"/>
  <c r="F37" l="1"/>
  <c r="F38" s="1"/>
  <c r="F39" s="1"/>
  <c r="F28"/>
  <c r="G29" s="1"/>
  <c r="G30" s="1"/>
  <c r="F19"/>
  <c r="F20" s="1"/>
  <c r="F21" s="1"/>
  <c r="F10"/>
  <c r="F11" s="1"/>
  <c r="F12" s="1"/>
  <c r="G38" l="1"/>
  <c r="G39" s="1"/>
  <c r="F29"/>
  <c r="F30" s="1"/>
  <c r="F40" s="1"/>
  <c r="G20"/>
  <c r="G21" s="1"/>
  <c r="G11"/>
  <c r="H29"/>
  <c r="H30" s="1"/>
  <c r="H38" l="1"/>
  <c r="H39" s="1"/>
  <c r="F43"/>
  <c r="H11"/>
  <c r="H12" s="1"/>
  <c r="H20"/>
  <c r="F44"/>
  <c r="F45" s="1"/>
  <c r="G43"/>
  <c r="F41"/>
  <c r="F42" s="1"/>
  <c r="G44" l="1"/>
  <c r="G45" s="1"/>
  <c r="I45"/>
  <c r="H40"/>
  <c r="H43"/>
  <c r="G40"/>
  <c r="G41" s="1"/>
  <c r="G42" s="1"/>
  <c r="H44" l="1"/>
  <c r="H45" s="1"/>
  <c r="H41"/>
  <c r="H42" s="1"/>
</calcChain>
</file>

<file path=xl/sharedStrings.xml><?xml version="1.0" encoding="utf-8"?>
<sst xmlns="http://schemas.openxmlformats.org/spreadsheetml/2006/main" count="47" uniqueCount="21">
  <si>
    <t>ÖĞRETMENLİK SÜRESİ</t>
  </si>
  <si>
    <t>BAŞLAMA</t>
  </si>
  <si>
    <t>AYRILMA</t>
  </si>
  <si>
    <t>HİZMET SÜRESİ</t>
  </si>
  <si>
    <t>PUANI</t>
  </si>
  <si>
    <t>GÜN</t>
  </si>
  <si>
    <t>AY</t>
  </si>
  <si>
    <t>YIL</t>
  </si>
  <si>
    <t>FARK</t>
  </si>
  <si>
    <t>TOPLAM SÜRE</t>
  </si>
  <si>
    <t>MÜD.YARD. SÜRESİ</t>
  </si>
  <si>
    <t>HİZMET  SÜRESİ</t>
  </si>
  <si>
    <t>MÜD.BAŞ YARD. SÜRESİ</t>
  </si>
  <si>
    <t>MÜDÜRLÜK SÜRESİ</t>
  </si>
  <si>
    <t>TOPLAM MÜDÜRLÜK  SÜRESİ</t>
  </si>
  <si>
    <t>TOPLAM HİZMET</t>
  </si>
  <si>
    <t>TOPLAM HİZMET SÜRESİ</t>
  </si>
  <si>
    <t>YÖNETCİLİK TOPLAM HİZMET</t>
  </si>
  <si>
    <t>YÖNETCİLİK TOPLAM HİZMET SÜRESİ</t>
  </si>
  <si>
    <t>T. Puan</t>
  </si>
  <si>
    <t>HAVRAN İLÇE MİLLİ EĞİTİM MÜDÜRLÜĞÜ</t>
  </si>
</sst>
</file>

<file path=xl/styles.xml><?xml version="1.0" encoding="utf-8"?>
<styleSheet xmlns="http://schemas.openxmlformats.org/spreadsheetml/2006/main">
  <fonts count="30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8"/>
      <name val="Times New Roman"/>
      <family val="1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4"/>
      <color indexed="10"/>
      <name val="Arial"/>
      <family val="2"/>
      <charset val="162"/>
    </font>
    <font>
      <sz val="12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Times New Roman"/>
      <family val="1"/>
      <charset val="162"/>
    </font>
    <font>
      <b/>
      <sz val="9"/>
      <color theme="0"/>
      <name val="Arial"/>
      <family val="2"/>
      <charset val="16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0" fontId="9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8">
    <xf numFmtId="0" fontId="0" fillId="0" borderId="0" xfId="0"/>
    <xf numFmtId="0" fontId="16" fillId="24" borderId="0" xfId="32" applyFill="1" applyProtection="1">
      <protection locked="0"/>
    </xf>
    <xf numFmtId="0" fontId="16" fillId="0" borderId="0" xfId="32" applyProtection="1">
      <protection locked="0"/>
    </xf>
    <xf numFmtId="0" fontId="21" fillId="25" borderId="10" xfId="32" applyFont="1" applyFill="1" applyBorder="1" applyAlignment="1" applyProtection="1">
      <alignment horizontal="center"/>
      <protection hidden="1"/>
    </xf>
    <xf numFmtId="0" fontId="21" fillId="25" borderId="11" xfId="32" applyFont="1" applyFill="1" applyBorder="1" applyAlignment="1" applyProtection="1">
      <alignment horizontal="center"/>
      <protection hidden="1"/>
    </xf>
    <xf numFmtId="0" fontId="21" fillId="25" borderId="12" xfId="32" applyFont="1" applyFill="1" applyBorder="1" applyAlignment="1" applyProtection="1">
      <alignment horizontal="center"/>
      <protection hidden="1"/>
    </xf>
    <xf numFmtId="0" fontId="16" fillId="24" borderId="0" xfId="32" applyFill="1" applyAlignment="1" applyProtection="1">
      <alignment horizontal="center"/>
      <protection locked="0"/>
    </xf>
    <xf numFmtId="0" fontId="21" fillId="26" borderId="13" xfId="32" applyFont="1" applyFill="1" applyBorder="1" applyAlignment="1" applyProtection="1">
      <alignment horizontal="center"/>
      <protection locked="0"/>
    </xf>
    <xf numFmtId="14" fontId="22" fillId="0" borderId="14" xfId="32" applyNumberFormat="1" applyFont="1" applyFill="1" applyBorder="1" applyAlignment="1" applyProtection="1">
      <alignment horizontal="center"/>
      <protection locked="0"/>
    </xf>
    <xf numFmtId="0" fontId="22" fillId="25" borderId="10" xfId="32" applyFont="1" applyFill="1" applyBorder="1" applyAlignment="1" applyProtection="1">
      <alignment horizontal="center"/>
      <protection hidden="1"/>
    </xf>
    <xf numFmtId="0" fontId="22" fillId="25" borderId="11" xfId="32" applyFont="1" applyFill="1" applyBorder="1" applyAlignment="1" applyProtection="1">
      <alignment horizontal="center"/>
      <protection hidden="1"/>
    </xf>
    <xf numFmtId="0" fontId="22" fillId="25" borderId="12" xfId="32" applyFont="1" applyFill="1" applyBorder="1" applyAlignment="1" applyProtection="1">
      <alignment horizontal="center"/>
      <protection hidden="1"/>
    </xf>
    <xf numFmtId="0" fontId="21" fillId="26" borderId="15" xfId="32" applyFont="1" applyFill="1" applyBorder="1" applyAlignment="1" applyProtection="1">
      <alignment horizontal="center"/>
      <protection locked="0"/>
    </xf>
    <xf numFmtId="14" fontId="22" fillId="0" borderId="16" xfId="32" applyNumberFormat="1" applyFont="1" applyFill="1" applyBorder="1" applyAlignment="1" applyProtection="1">
      <alignment horizontal="center"/>
      <protection locked="0"/>
    </xf>
    <xf numFmtId="14" fontId="22" fillId="0" borderId="17" xfId="32" applyNumberFormat="1" applyFont="1" applyFill="1" applyBorder="1" applyAlignment="1" applyProtection="1">
      <alignment horizontal="center"/>
      <protection locked="0"/>
    </xf>
    <xf numFmtId="0" fontId="16" fillId="24" borderId="18" xfId="32" applyFont="1" applyFill="1" applyBorder="1" applyAlignment="1" applyProtection="1">
      <protection locked="0"/>
    </xf>
    <xf numFmtId="0" fontId="16" fillId="24" borderId="0" xfId="32" applyFont="1" applyFill="1" applyBorder="1" applyAlignment="1" applyProtection="1">
      <protection locked="0"/>
    </xf>
    <xf numFmtId="0" fontId="16" fillId="24" borderId="0" xfId="32" applyFont="1" applyFill="1" applyAlignment="1" applyProtection="1">
      <protection locked="0"/>
    </xf>
    <xf numFmtId="0" fontId="16" fillId="24" borderId="0" xfId="32" applyFont="1" applyFill="1" applyAlignment="1" applyProtection="1">
      <alignment horizontal="center"/>
      <protection locked="0"/>
    </xf>
    <xf numFmtId="0" fontId="16" fillId="24" borderId="18" xfId="32" applyFill="1" applyBorder="1" applyAlignment="1" applyProtection="1">
      <protection locked="0"/>
    </xf>
    <xf numFmtId="0" fontId="16" fillId="24" borderId="0" xfId="32" applyFill="1" applyBorder="1" applyAlignment="1" applyProtection="1">
      <protection locked="0"/>
    </xf>
    <xf numFmtId="0" fontId="16" fillId="24" borderId="0" xfId="32" applyFill="1" applyAlignment="1" applyProtection="1">
      <protection locked="0"/>
    </xf>
    <xf numFmtId="0" fontId="21" fillId="26" borderId="19" xfId="32" applyFont="1" applyFill="1" applyBorder="1" applyAlignment="1" applyProtection="1">
      <alignment horizontal="center"/>
      <protection locked="0"/>
    </xf>
    <xf numFmtId="14" fontId="22" fillId="0" borderId="20" xfId="32" applyNumberFormat="1" applyFont="1" applyFill="1" applyBorder="1" applyAlignment="1" applyProtection="1">
      <alignment horizontal="center"/>
      <protection locked="0"/>
    </xf>
    <xf numFmtId="14" fontId="22" fillId="0" borderId="21" xfId="32" applyNumberFormat="1" applyFont="1" applyFill="1" applyBorder="1" applyAlignment="1" applyProtection="1">
      <alignment horizontal="center"/>
      <protection locked="0"/>
    </xf>
    <xf numFmtId="0" fontId="21" fillId="27" borderId="22" xfId="32" applyFont="1" applyFill="1" applyBorder="1" applyAlignment="1" applyProtection="1">
      <alignment horizontal="center"/>
      <protection locked="0"/>
    </xf>
    <xf numFmtId="0" fontId="22" fillId="0" borderId="23" xfId="32" applyFont="1" applyFill="1" applyBorder="1" applyAlignment="1" applyProtection="1">
      <alignment horizontal="center"/>
      <protection locked="0"/>
    </xf>
    <xf numFmtId="0" fontId="22" fillId="0" borderId="24" xfId="32" applyFont="1" applyBorder="1" applyAlignment="1" applyProtection="1">
      <alignment horizontal="center" vertical="center" textRotation="180"/>
      <protection hidden="1"/>
    </xf>
    <xf numFmtId="0" fontId="21" fillId="27" borderId="15" xfId="32" applyFont="1" applyFill="1" applyBorder="1" applyAlignment="1" applyProtection="1">
      <alignment horizontal="center"/>
      <protection locked="0"/>
    </xf>
    <xf numFmtId="0" fontId="22" fillId="0" borderId="25" xfId="32" applyFont="1" applyFill="1" applyBorder="1" applyAlignment="1" applyProtection="1">
      <alignment horizontal="center"/>
      <protection locked="0"/>
    </xf>
    <xf numFmtId="0" fontId="22" fillId="0" borderId="16" xfId="32" applyFont="1" applyFill="1" applyBorder="1" applyAlignment="1" applyProtection="1">
      <alignment horizontal="center"/>
      <protection locked="0"/>
    </xf>
    <xf numFmtId="0" fontId="22" fillId="25" borderId="26" xfId="32" applyFont="1" applyFill="1" applyBorder="1" applyAlignment="1" applyProtection="1">
      <alignment horizontal="center"/>
      <protection hidden="1"/>
    </xf>
    <xf numFmtId="0" fontId="22" fillId="25" borderId="27" xfId="32" applyFont="1" applyFill="1" applyBorder="1" applyAlignment="1" applyProtection="1">
      <alignment horizontal="center"/>
      <protection hidden="1"/>
    </xf>
    <xf numFmtId="0" fontId="22" fillId="25" borderId="28" xfId="32" applyFont="1" applyFill="1" applyBorder="1" applyAlignment="1" applyProtection="1">
      <alignment horizontal="center"/>
      <protection hidden="1"/>
    </xf>
    <xf numFmtId="0" fontId="23" fillId="25" borderId="29" xfId="32" applyFont="1" applyFill="1" applyBorder="1" applyAlignment="1" applyProtection="1">
      <alignment horizontal="center"/>
      <protection hidden="1"/>
    </xf>
    <xf numFmtId="0" fontId="23" fillId="25" borderId="30" xfId="32" applyFont="1" applyFill="1" applyBorder="1" applyAlignment="1" applyProtection="1">
      <alignment horizontal="center"/>
      <protection hidden="1"/>
    </xf>
    <xf numFmtId="0" fontId="23" fillId="25" borderId="31" xfId="32" applyFont="1" applyFill="1" applyBorder="1" applyAlignment="1" applyProtection="1">
      <alignment horizontal="center"/>
      <protection hidden="1"/>
    </xf>
    <xf numFmtId="0" fontId="24" fillId="0" borderId="32" xfId="32" applyFont="1" applyBorder="1" applyAlignment="1" applyProtection="1">
      <alignment horizontal="center" vertical="center"/>
      <protection hidden="1"/>
    </xf>
    <xf numFmtId="0" fontId="21" fillId="28" borderId="10" xfId="32" applyFont="1" applyFill="1" applyBorder="1" applyAlignment="1" applyProtection="1">
      <alignment horizontal="center"/>
      <protection hidden="1"/>
    </xf>
    <xf numFmtId="0" fontId="21" fillId="28" borderId="11" xfId="32" applyFont="1" applyFill="1" applyBorder="1" applyAlignment="1" applyProtection="1">
      <alignment horizontal="center"/>
      <protection hidden="1"/>
    </xf>
    <xf numFmtId="0" fontId="21" fillId="28" borderId="12" xfId="32" applyFont="1" applyFill="1" applyBorder="1" applyAlignment="1" applyProtection="1">
      <alignment horizontal="center"/>
      <protection hidden="1"/>
    </xf>
    <xf numFmtId="0" fontId="21" fillId="28" borderId="17" xfId="32" applyFont="1" applyFill="1" applyBorder="1" applyAlignment="1" applyProtection="1">
      <alignment horizontal="center"/>
      <protection locked="0"/>
    </xf>
    <xf numFmtId="0" fontId="22" fillId="28" borderId="10" xfId="32" applyFont="1" applyFill="1" applyBorder="1" applyAlignment="1" applyProtection="1">
      <alignment horizontal="center"/>
      <protection hidden="1"/>
    </xf>
    <xf numFmtId="0" fontId="22" fillId="28" borderId="11" xfId="32" applyFont="1" applyFill="1" applyBorder="1" applyAlignment="1" applyProtection="1">
      <alignment horizontal="center"/>
      <protection hidden="1"/>
    </xf>
    <xf numFmtId="0" fontId="22" fillId="28" borderId="12" xfId="32" applyFont="1" applyFill="1" applyBorder="1" applyAlignment="1" applyProtection="1">
      <alignment horizontal="center"/>
      <protection hidden="1"/>
    </xf>
    <xf numFmtId="0" fontId="21" fillId="28" borderId="20" xfId="32" applyFont="1" applyFill="1" applyBorder="1" applyAlignment="1" applyProtection="1">
      <alignment horizontal="center"/>
      <protection locked="0"/>
    </xf>
    <xf numFmtId="0" fontId="21" fillId="29" borderId="22" xfId="32" applyFont="1" applyFill="1" applyBorder="1" applyAlignment="1" applyProtection="1">
      <alignment horizontal="center"/>
      <protection locked="0"/>
    </xf>
    <xf numFmtId="0" fontId="25" fillId="0" borderId="23" xfId="32" applyFont="1" applyFill="1" applyBorder="1" applyAlignment="1" applyProtection="1">
      <alignment horizontal="center"/>
      <protection locked="0"/>
    </xf>
    <xf numFmtId="0" fontId="22" fillId="30" borderId="10" xfId="32" applyFont="1" applyFill="1" applyBorder="1" applyAlignment="1" applyProtection="1">
      <alignment horizontal="center"/>
      <protection hidden="1"/>
    </xf>
    <xf numFmtId="0" fontId="22" fillId="30" borderId="11" xfId="32" applyFont="1" applyFill="1" applyBorder="1" applyAlignment="1" applyProtection="1">
      <alignment horizontal="center"/>
      <protection hidden="1"/>
    </xf>
    <xf numFmtId="0" fontId="22" fillId="30" borderId="12" xfId="32" applyFont="1" applyFill="1" applyBorder="1" applyAlignment="1" applyProtection="1">
      <alignment horizontal="center"/>
      <protection hidden="1"/>
    </xf>
    <xf numFmtId="0" fontId="21" fillId="29" borderId="33" xfId="32" applyFont="1" applyFill="1" applyBorder="1" applyAlignment="1" applyProtection="1">
      <alignment horizontal="center"/>
      <protection locked="0"/>
    </xf>
    <xf numFmtId="0" fontId="25" fillId="0" borderId="11" xfId="32" applyFont="1" applyFill="1" applyBorder="1" applyAlignment="1" applyProtection="1">
      <alignment horizontal="center"/>
      <protection locked="0"/>
    </xf>
    <xf numFmtId="0" fontId="25" fillId="0" borderId="12" xfId="32" applyFont="1" applyFill="1" applyBorder="1" applyAlignment="1" applyProtection="1">
      <alignment horizontal="center"/>
      <protection locked="0"/>
    </xf>
    <xf numFmtId="0" fontId="22" fillId="30" borderId="26" xfId="32" applyFont="1" applyFill="1" applyBorder="1" applyAlignment="1" applyProtection="1">
      <alignment horizontal="center"/>
      <protection hidden="1"/>
    </xf>
    <xf numFmtId="0" fontId="22" fillId="30" borderId="27" xfId="32" applyFont="1" applyFill="1" applyBorder="1" applyAlignment="1" applyProtection="1">
      <alignment horizontal="center"/>
      <protection hidden="1"/>
    </xf>
    <xf numFmtId="0" fontId="22" fillId="30" borderId="28" xfId="32" applyFont="1" applyFill="1" applyBorder="1" applyAlignment="1" applyProtection="1">
      <alignment horizontal="center"/>
      <protection hidden="1"/>
    </xf>
    <xf numFmtId="0" fontId="23" fillId="28" borderId="29" xfId="32" applyFont="1" applyFill="1" applyBorder="1" applyAlignment="1" applyProtection="1">
      <alignment horizontal="center"/>
      <protection hidden="1"/>
    </xf>
    <xf numFmtId="0" fontId="23" fillId="28" borderId="30" xfId="32" applyFont="1" applyFill="1" applyBorder="1" applyAlignment="1" applyProtection="1">
      <alignment horizontal="center"/>
      <protection hidden="1"/>
    </xf>
    <xf numFmtId="0" fontId="23" fillId="28" borderId="31" xfId="32" applyFont="1" applyFill="1" applyBorder="1" applyAlignment="1" applyProtection="1">
      <alignment horizontal="center"/>
      <protection hidden="1"/>
    </xf>
    <xf numFmtId="0" fontId="21" fillId="31" borderId="10" xfId="32" applyFont="1" applyFill="1" applyBorder="1" applyAlignment="1" applyProtection="1">
      <alignment horizontal="center"/>
      <protection hidden="1"/>
    </xf>
    <xf numFmtId="0" fontId="21" fillId="31" borderId="11" xfId="32" applyFont="1" applyFill="1" applyBorder="1" applyAlignment="1" applyProtection="1">
      <alignment horizontal="center"/>
      <protection hidden="1"/>
    </xf>
    <xf numFmtId="0" fontId="21" fillId="31" borderId="12" xfId="32" applyFont="1" applyFill="1" applyBorder="1" applyAlignment="1" applyProtection="1">
      <alignment horizontal="center"/>
      <protection hidden="1"/>
    </xf>
    <xf numFmtId="0" fontId="21" fillId="31" borderId="17" xfId="32" applyFont="1" applyFill="1" applyBorder="1" applyAlignment="1" applyProtection="1">
      <alignment horizontal="center"/>
      <protection locked="0"/>
    </xf>
    <xf numFmtId="0" fontId="22" fillId="31" borderId="10" xfId="32" applyFont="1" applyFill="1" applyBorder="1" applyAlignment="1" applyProtection="1">
      <alignment horizontal="center"/>
      <protection hidden="1"/>
    </xf>
    <xf numFmtId="0" fontId="22" fillId="31" borderId="11" xfId="32" applyFont="1" applyFill="1" applyBorder="1" applyAlignment="1" applyProtection="1">
      <alignment horizontal="center"/>
      <protection hidden="1"/>
    </xf>
    <xf numFmtId="0" fontId="22" fillId="31" borderId="12" xfId="32" applyFont="1" applyFill="1" applyBorder="1" applyAlignment="1" applyProtection="1">
      <alignment horizontal="center"/>
      <protection hidden="1"/>
    </xf>
    <xf numFmtId="0" fontId="21" fillId="31" borderId="20" xfId="32" applyFont="1" applyFill="1" applyBorder="1" applyAlignment="1" applyProtection="1">
      <alignment horizontal="center"/>
      <protection locked="0"/>
    </xf>
    <xf numFmtId="0" fontId="21" fillId="31" borderId="22" xfId="32" applyFont="1" applyFill="1" applyBorder="1" applyAlignment="1" applyProtection="1">
      <alignment horizontal="center"/>
      <protection locked="0"/>
    </xf>
    <xf numFmtId="0" fontId="25" fillId="0" borderId="34" xfId="32" applyFont="1" applyFill="1" applyBorder="1" applyAlignment="1" applyProtection="1">
      <alignment horizontal="center"/>
      <protection locked="0"/>
    </xf>
    <xf numFmtId="0" fontId="25" fillId="0" borderId="35" xfId="32" applyFont="1" applyFill="1" applyBorder="1" applyAlignment="1" applyProtection="1">
      <alignment horizontal="center"/>
      <protection locked="0"/>
    </xf>
    <xf numFmtId="0" fontId="22" fillId="0" borderId="24" xfId="32" applyFont="1" applyBorder="1" applyAlignment="1" applyProtection="1">
      <alignment horizontal="center" vertical="center" textRotation="255"/>
      <protection hidden="1"/>
    </xf>
    <xf numFmtId="0" fontId="21" fillId="31" borderId="15" xfId="32" applyFont="1" applyFill="1" applyBorder="1" applyAlignment="1" applyProtection="1">
      <alignment horizontal="center"/>
      <protection locked="0"/>
    </xf>
    <xf numFmtId="0" fontId="25" fillId="0" borderId="25" xfId="32" applyFont="1" applyFill="1" applyBorder="1" applyAlignment="1" applyProtection="1">
      <alignment horizontal="center"/>
      <protection locked="0"/>
    </xf>
    <xf numFmtId="0" fontId="25" fillId="0" borderId="16" xfId="32" applyFont="1" applyFill="1" applyBorder="1" applyAlignment="1" applyProtection="1">
      <alignment horizontal="center"/>
      <protection locked="0"/>
    </xf>
    <xf numFmtId="0" fontId="23" fillId="31" borderId="29" xfId="32" applyFont="1" applyFill="1" applyBorder="1" applyAlignment="1" applyProtection="1">
      <alignment horizontal="center"/>
      <protection hidden="1"/>
    </xf>
    <xf numFmtId="0" fontId="23" fillId="31" borderId="30" xfId="32" applyFont="1" applyFill="1" applyBorder="1" applyAlignment="1" applyProtection="1">
      <alignment horizontal="center"/>
      <protection hidden="1"/>
    </xf>
    <xf numFmtId="0" fontId="23" fillId="31" borderId="31" xfId="32" applyFont="1" applyFill="1" applyBorder="1" applyAlignment="1" applyProtection="1">
      <alignment horizontal="center"/>
      <protection hidden="1"/>
    </xf>
    <xf numFmtId="0" fontId="21" fillId="29" borderId="10" xfId="32" applyFont="1" applyFill="1" applyBorder="1" applyAlignment="1" applyProtection="1">
      <alignment horizontal="center"/>
      <protection hidden="1"/>
    </xf>
    <xf numFmtId="0" fontId="21" fillId="29" borderId="11" xfId="32" applyFont="1" applyFill="1" applyBorder="1" applyAlignment="1" applyProtection="1">
      <alignment horizontal="center"/>
      <protection hidden="1"/>
    </xf>
    <xf numFmtId="0" fontId="21" fillId="29" borderId="12" xfId="32" applyFont="1" applyFill="1" applyBorder="1" applyAlignment="1" applyProtection="1">
      <alignment horizontal="center"/>
      <protection hidden="1"/>
    </xf>
    <xf numFmtId="0" fontId="21" fillId="29" borderId="17" xfId="32" applyFont="1" applyFill="1" applyBorder="1" applyAlignment="1" applyProtection="1">
      <alignment horizontal="center"/>
      <protection locked="0"/>
    </xf>
    <xf numFmtId="0" fontId="22" fillId="29" borderId="11" xfId="32" applyFont="1" applyFill="1" applyBorder="1" applyAlignment="1" applyProtection="1">
      <alignment horizontal="center"/>
      <protection hidden="1"/>
    </xf>
    <xf numFmtId="0" fontId="22" fillId="29" borderId="12" xfId="32" applyFont="1" applyFill="1" applyBorder="1" applyAlignment="1" applyProtection="1">
      <alignment horizontal="center"/>
      <protection hidden="1"/>
    </xf>
    <xf numFmtId="0" fontId="21" fillId="29" borderId="20" xfId="32" applyFont="1" applyFill="1" applyBorder="1" applyAlignment="1" applyProtection="1">
      <alignment horizontal="center"/>
      <protection locked="0"/>
    </xf>
    <xf numFmtId="0" fontId="21" fillId="32" borderId="36" xfId="32" applyFont="1" applyFill="1" applyBorder="1" applyAlignment="1" applyProtection="1">
      <alignment horizontal="center"/>
      <protection locked="0"/>
    </xf>
    <xf numFmtId="0" fontId="25" fillId="0" borderId="37" xfId="32" applyFont="1" applyFill="1" applyBorder="1" applyAlignment="1" applyProtection="1">
      <alignment horizontal="center"/>
      <protection locked="0"/>
    </xf>
    <xf numFmtId="0" fontId="22" fillId="29" borderId="10" xfId="32" applyFont="1" applyFill="1" applyBorder="1" applyAlignment="1" applyProtection="1">
      <alignment horizontal="center"/>
      <protection hidden="1"/>
    </xf>
    <xf numFmtId="0" fontId="21" fillId="32" borderId="33" xfId="32" applyFont="1" applyFill="1" applyBorder="1" applyAlignment="1" applyProtection="1">
      <alignment horizontal="center"/>
      <protection locked="0"/>
    </xf>
    <xf numFmtId="0" fontId="22" fillId="29" borderId="26" xfId="32" applyFont="1" applyFill="1" applyBorder="1" applyAlignment="1" applyProtection="1">
      <alignment horizontal="center"/>
      <protection hidden="1"/>
    </xf>
    <xf numFmtId="0" fontId="22" fillId="29" borderId="27" xfId="32" applyFont="1" applyFill="1" applyBorder="1" applyAlignment="1" applyProtection="1">
      <alignment horizontal="center"/>
      <protection hidden="1"/>
    </xf>
    <xf numFmtId="0" fontId="22" fillId="29" borderId="28" xfId="32" applyFont="1" applyFill="1" applyBorder="1" applyAlignment="1" applyProtection="1">
      <alignment horizontal="center"/>
      <protection hidden="1"/>
    </xf>
    <xf numFmtId="0" fontId="23" fillId="29" borderId="29" xfId="32" applyFont="1" applyFill="1" applyBorder="1" applyAlignment="1" applyProtection="1">
      <alignment horizontal="center"/>
      <protection hidden="1"/>
    </xf>
    <xf numFmtId="0" fontId="23" fillId="29" borderId="30" xfId="32" applyFont="1" applyFill="1" applyBorder="1" applyAlignment="1" applyProtection="1">
      <alignment horizontal="center"/>
      <protection hidden="1"/>
    </xf>
    <xf numFmtId="0" fontId="23" fillId="29" borderId="31" xfId="32" applyFont="1" applyFill="1" applyBorder="1" applyAlignment="1" applyProtection="1">
      <alignment horizontal="center"/>
      <protection hidden="1"/>
    </xf>
    <xf numFmtId="0" fontId="21" fillId="33" borderId="38" xfId="32" applyFont="1" applyFill="1" applyBorder="1" applyAlignment="1" applyProtection="1">
      <alignment horizontal="center" vertical="center" wrapText="1"/>
      <protection hidden="1"/>
    </xf>
    <xf numFmtId="0" fontId="22" fillId="33" borderId="10" xfId="32" applyFont="1" applyFill="1" applyBorder="1" applyAlignment="1" applyProtection="1">
      <alignment horizontal="center"/>
      <protection hidden="1"/>
    </xf>
    <xf numFmtId="0" fontId="26" fillId="33" borderId="31" xfId="32" applyFont="1" applyFill="1" applyBorder="1" applyAlignment="1" applyProtection="1">
      <alignment horizontal="center"/>
      <protection hidden="1"/>
    </xf>
    <xf numFmtId="0" fontId="26" fillId="33" borderId="39" xfId="32" applyFont="1" applyFill="1" applyBorder="1" applyAlignment="1" applyProtection="1">
      <alignment horizontal="center"/>
      <protection hidden="1"/>
    </xf>
    <xf numFmtId="0" fontId="26" fillId="33" borderId="30" xfId="32" applyFont="1" applyFill="1" applyBorder="1" applyAlignment="1" applyProtection="1">
      <alignment horizontal="center"/>
      <protection hidden="1"/>
    </xf>
    <xf numFmtId="0" fontId="21" fillId="32" borderId="40" xfId="32" applyFont="1" applyFill="1" applyBorder="1" applyAlignment="1" applyProtection="1">
      <alignment vertical="center" wrapText="1"/>
      <protection hidden="1"/>
    </xf>
    <xf numFmtId="0" fontId="23" fillId="34" borderId="39" xfId="32" applyFont="1" applyFill="1" applyBorder="1" applyAlignment="1" applyProtection="1">
      <alignment horizontal="center"/>
      <protection hidden="1"/>
    </xf>
    <xf numFmtId="0" fontId="23" fillId="34" borderId="30" xfId="32" applyFont="1" applyFill="1" applyBorder="1" applyAlignment="1" applyProtection="1">
      <alignment horizontal="center"/>
      <protection hidden="1"/>
    </xf>
    <xf numFmtId="0" fontId="23" fillId="34" borderId="31" xfId="32" applyFont="1" applyFill="1" applyBorder="1" applyAlignment="1" applyProtection="1">
      <alignment horizontal="center"/>
      <protection hidden="1"/>
    </xf>
    <xf numFmtId="0" fontId="24" fillId="0" borderId="41" xfId="32" applyFont="1" applyBorder="1" applyAlignment="1" applyProtection="1">
      <alignment horizontal="center" vertical="center"/>
      <protection hidden="1"/>
    </xf>
    <xf numFmtId="0" fontId="21" fillId="35" borderId="38" xfId="32" applyFont="1" applyFill="1" applyBorder="1" applyAlignment="1" applyProtection="1">
      <alignment vertical="center" wrapText="1"/>
      <protection hidden="1"/>
    </xf>
    <xf numFmtId="0" fontId="22" fillId="35" borderId="26" xfId="32" applyFont="1" applyFill="1" applyBorder="1" applyAlignment="1" applyProtection="1">
      <alignment horizontal="center"/>
      <protection hidden="1"/>
    </xf>
    <xf numFmtId="0" fontId="22" fillId="35" borderId="27" xfId="32" applyFont="1" applyFill="1" applyBorder="1" applyAlignment="1" applyProtection="1">
      <alignment horizontal="center"/>
      <protection hidden="1"/>
    </xf>
    <xf numFmtId="0" fontId="22" fillId="35" borderId="28" xfId="32" applyFont="1" applyFill="1" applyBorder="1" applyAlignment="1" applyProtection="1">
      <alignment horizontal="center"/>
      <protection hidden="1"/>
    </xf>
    <xf numFmtId="0" fontId="27" fillId="0" borderId="32" xfId="32" applyFont="1" applyBorder="1" applyAlignment="1" applyProtection="1">
      <alignment horizontal="center" vertical="center"/>
      <protection hidden="1"/>
    </xf>
    <xf numFmtId="0" fontId="22" fillId="35" borderId="29" xfId="32" applyFont="1" applyFill="1" applyBorder="1" applyAlignment="1" applyProtection="1">
      <alignment horizontal="center"/>
      <protection hidden="1"/>
    </xf>
    <xf numFmtId="0" fontId="22" fillId="35" borderId="30" xfId="32" applyFont="1" applyFill="1" applyBorder="1" applyAlignment="1" applyProtection="1">
      <alignment horizontal="center"/>
      <protection hidden="1"/>
    </xf>
    <xf numFmtId="0" fontId="22" fillId="35" borderId="31" xfId="32" applyFont="1" applyFill="1" applyBorder="1" applyAlignment="1" applyProtection="1">
      <alignment horizontal="center"/>
      <protection hidden="1"/>
    </xf>
    <xf numFmtId="0" fontId="21" fillId="36" borderId="38" xfId="32" applyFont="1" applyFill="1" applyBorder="1" applyAlignment="1" applyProtection="1">
      <alignment vertical="center" wrapText="1"/>
      <protection hidden="1"/>
    </xf>
    <xf numFmtId="0" fontId="23" fillId="36" borderId="42" xfId="32" applyFont="1" applyFill="1" applyBorder="1" applyAlignment="1" applyProtection="1">
      <alignment horizontal="center"/>
      <protection hidden="1"/>
    </xf>
    <xf numFmtId="0" fontId="23" fillId="36" borderId="43" xfId="32" applyFont="1" applyFill="1" applyBorder="1" applyAlignment="1" applyProtection="1">
      <alignment horizontal="center"/>
      <protection hidden="1"/>
    </xf>
    <xf numFmtId="0" fontId="23" fillId="36" borderId="44" xfId="32" applyFont="1" applyFill="1" applyBorder="1" applyAlignment="1" applyProtection="1">
      <alignment horizontal="center"/>
      <protection hidden="1"/>
    </xf>
    <xf numFmtId="0" fontId="16" fillId="0" borderId="0" xfId="32" applyProtection="1">
      <protection hidden="1"/>
    </xf>
    <xf numFmtId="0" fontId="28" fillId="0" borderId="0" xfId="32" applyFont="1" applyAlignment="1" applyProtection="1">
      <alignment horizontal="center"/>
      <protection locked="0"/>
    </xf>
    <xf numFmtId="0" fontId="16" fillId="0" borderId="0" xfId="32" applyAlignment="1" applyProtection="1">
      <alignment horizontal="center"/>
      <protection locked="0"/>
    </xf>
    <xf numFmtId="0" fontId="16" fillId="0" borderId="0" xfId="32" applyAlignment="1" applyProtection="1">
      <alignment horizontal="center" vertical="center"/>
      <protection hidden="1"/>
    </xf>
    <xf numFmtId="0" fontId="21" fillId="25" borderId="19" xfId="32" applyFont="1" applyFill="1" applyBorder="1" applyAlignment="1" applyProtection="1">
      <alignment horizontal="right"/>
      <protection locked="0"/>
    </xf>
    <xf numFmtId="0" fontId="21" fillId="25" borderId="53" xfId="32" applyFont="1" applyFill="1" applyBorder="1" applyAlignment="1" applyProtection="1">
      <alignment horizontal="right"/>
      <protection locked="0"/>
    </xf>
    <xf numFmtId="0" fontId="21" fillId="25" borderId="21" xfId="32" applyFont="1" applyFill="1" applyBorder="1" applyAlignment="1" applyProtection="1">
      <alignment horizontal="right"/>
      <protection locked="0"/>
    </xf>
    <xf numFmtId="0" fontId="21" fillId="25" borderId="47" xfId="32" applyFont="1" applyFill="1" applyBorder="1" applyAlignment="1" applyProtection="1">
      <alignment horizontal="center" vertical="center" wrapText="1"/>
      <protection hidden="1"/>
    </xf>
    <xf numFmtId="0" fontId="21" fillId="25" borderId="48" xfId="32" applyFont="1" applyFill="1" applyBorder="1" applyAlignment="1" applyProtection="1">
      <alignment horizontal="center" vertical="center" wrapText="1"/>
      <protection hidden="1"/>
    </xf>
    <xf numFmtId="0" fontId="21" fillId="25" borderId="18" xfId="32" applyFont="1" applyFill="1" applyBorder="1" applyAlignment="1" applyProtection="1">
      <alignment horizontal="center" vertical="center" wrapText="1"/>
      <protection hidden="1"/>
    </xf>
    <xf numFmtId="0" fontId="21" fillId="25" borderId="38" xfId="32" applyFont="1" applyFill="1" applyBorder="1" applyAlignment="1" applyProtection="1">
      <alignment horizontal="center" vertical="center" wrapText="1"/>
      <protection hidden="1"/>
    </xf>
    <xf numFmtId="0" fontId="21" fillId="31" borderId="14" xfId="32" applyFont="1" applyFill="1" applyBorder="1" applyAlignment="1" applyProtection="1">
      <alignment horizontal="center" vertical="center"/>
      <protection locked="0"/>
    </xf>
    <xf numFmtId="0" fontId="21" fillId="31" borderId="21" xfId="32" applyFont="1" applyFill="1" applyBorder="1" applyAlignment="1" applyProtection="1">
      <alignment horizontal="center" vertical="center"/>
      <protection locked="0"/>
    </xf>
    <xf numFmtId="0" fontId="21" fillId="28" borderId="47" xfId="32" applyFont="1" applyFill="1" applyBorder="1" applyAlignment="1" applyProtection="1">
      <alignment horizontal="center" vertical="center" wrapText="1"/>
      <protection hidden="1"/>
    </xf>
    <xf numFmtId="0" fontId="21" fillId="28" borderId="48" xfId="32" applyFont="1" applyFill="1" applyBorder="1" applyAlignment="1" applyProtection="1">
      <alignment horizontal="center" vertical="center" wrapText="1"/>
      <protection hidden="1"/>
    </xf>
    <xf numFmtId="0" fontId="21" fillId="28" borderId="38" xfId="32" applyFont="1" applyFill="1" applyBorder="1" applyAlignment="1" applyProtection="1">
      <alignment horizontal="center" vertical="center" wrapText="1"/>
      <protection hidden="1"/>
    </xf>
    <xf numFmtId="0" fontId="21" fillId="31" borderId="47" xfId="32" applyFont="1" applyFill="1" applyBorder="1" applyAlignment="1" applyProtection="1">
      <alignment horizontal="center" vertical="center" wrapText="1"/>
      <protection hidden="1"/>
    </xf>
    <xf numFmtId="0" fontId="21" fillId="31" borderId="48" xfId="32" applyFont="1" applyFill="1" applyBorder="1" applyAlignment="1" applyProtection="1">
      <alignment horizontal="center" vertical="center" wrapText="1"/>
      <protection hidden="1"/>
    </xf>
    <xf numFmtId="0" fontId="21" fillId="31" borderId="38" xfId="32" applyFont="1" applyFill="1" applyBorder="1" applyAlignment="1" applyProtection="1">
      <alignment horizontal="center" vertical="center" wrapText="1"/>
      <protection hidden="1"/>
    </xf>
    <xf numFmtId="0" fontId="21" fillId="26" borderId="52" xfId="32" applyFont="1" applyFill="1" applyBorder="1" applyAlignment="1" applyProtection="1">
      <alignment horizontal="center" vertical="center"/>
      <protection locked="0"/>
    </xf>
    <xf numFmtId="0" fontId="21" fillId="26" borderId="55" xfId="32" applyFont="1" applyFill="1" applyBorder="1" applyAlignment="1" applyProtection="1">
      <alignment horizontal="center" vertical="center"/>
      <protection locked="0"/>
    </xf>
    <xf numFmtId="0" fontId="21" fillId="26" borderId="14" xfId="32" applyFont="1" applyFill="1" applyBorder="1" applyAlignment="1" applyProtection="1">
      <alignment horizontal="center" vertical="center"/>
      <protection locked="0"/>
    </xf>
    <xf numFmtId="0" fontId="21" fillId="26" borderId="56" xfId="32" applyFont="1" applyFill="1" applyBorder="1" applyAlignment="1" applyProtection="1">
      <alignment horizontal="center" vertical="center"/>
      <protection locked="0"/>
    </xf>
    <xf numFmtId="0" fontId="21" fillId="31" borderId="19" xfId="32" applyFont="1" applyFill="1" applyBorder="1" applyAlignment="1" applyProtection="1">
      <alignment horizontal="right"/>
      <protection locked="0"/>
    </xf>
    <xf numFmtId="0" fontId="21" fillId="31" borderId="53" xfId="32" applyFont="1" applyFill="1" applyBorder="1" applyAlignment="1" applyProtection="1">
      <alignment horizontal="right"/>
      <protection locked="0"/>
    </xf>
    <xf numFmtId="0" fontId="21" fillId="31" borderId="21" xfId="32" applyFont="1" applyFill="1" applyBorder="1" applyAlignment="1" applyProtection="1">
      <alignment horizontal="right"/>
      <protection locked="0"/>
    </xf>
    <xf numFmtId="0" fontId="21" fillId="31" borderId="52" xfId="32" applyFont="1" applyFill="1" applyBorder="1" applyAlignment="1" applyProtection="1">
      <alignment horizontal="center" vertical="center"/>
      <protection locked="0"/>
    </xf>
    <xf numFmtId="0" fontId="21" fillId="31" borderId="20" xfId="32" applyFont="1" applyFill="1" applyBorder="1" applyAlignment="1" applyProtection="1">
      <alignment horizontal="center" vertical="center"/>
      <protection locked="0"/>
    </xf>
    <xf numFmtId="0" fontId="21" fillId="28" borderId="52" xfId="32" applyFont="1" applyFill="1" applyBorder="1" applyAlignment="1" applyProtection="1">
      <alignment horizontal="center" vertical="center"/>
      <protection locked="0"/>
    </xf>
    <xf numFmtId="0" fontId="21" fillId="28" borderId="20" xfId="32" applyFont="1" applyFill="1" applyBorder="1" applyAlignment="1" applyProtection="1">
      <alignment horizontal="center" vertical="center"/>
      <protection locked="0"/>
    </xf>
    <xf numFmtId="0" fontId="21" fillId="31" borderId="49" xfId="32" applyFont="1" applyFill="1" applyBorder="1" applyAlignment="1" applyProtection="1">
      <alignment horizontal="center"/>
      <protection hidden="1"/>
    </xf>
    <xf numFmtId="0" fontId="21" fillId="31" borderId="50" xfId="32" applyFont="1" applyFill="1" applyBorder="1" applyAlignment="1" applyProtection="1">
      <alignment horizontal="center"/>
      <protection hidden="1"/>
    </xf>
    <xf numFmtId="0" fontId="21" fillId="31" borderId="51" xfId="32" applyFont="1" applyFill="1" applyBorder="1" applyAlignment="1" applyProtection="1">
      <alignment horizontal="center"/>
      <protection hidden="1"/>
    </xf>
    <xf numFmtId="0" fontId="21" fillId="29" borderId="52" xfId="32" applyFont="1" applyFill="1" applyBorder="1" applyAlignment="1" applyProtection="1">
      <alignment horizontal="center" vertical="center"/>
      <protection locked="0"/>
    </xf>
    <xf numFmtId="0" fontId="21" fillId="29" borderId="20" xfId="32" applyFont="1" applyFill="1" applyBorder="1" applyAlignment="1" applyProtection="1">
      <alignment horizontal="center" vertical="center"/>
      <protection locked="0"/>
    </xf>
    <xf numFmtId="0" fontId="21" fillId="29" borderId="14" xfId="32" applyFont="1" applyFill="1" applyBorder="1" applyAlignment="1" applyProtection="1">
      <alignment horizontal="center" vertical="center"/>
      <protection locked="0"/>
    </xf>
    <xf numFmtId="0" fontId="21" fillId="29" borderId="21" xfId="32" applyFont="1" applyFill="1" applyBorder="1" applyAlignment="1" applyProtection="1">
      <alignment horizontal="center" vertical="center"/>
      <protection locked="0"/>
    </xf>
    <xf numFmtId="0" fontId="21" fillId="32" borderId="45" xfId="32" applyFont="1" applyFill="1" applyBorder="1" applyAlignment="1" applyProtection="1">
      <alignment horizontal="center"/>
      <protection locked="0"/>
    </xf>
    <xf numFmtId="0" fontId="21" fillId="32" borderId="46" xfId="32" applyFont="1" applyFill="1" applyBorder="1" applyAlignment="1" applyProtection="1">
      <alignment horizontal="center"/>
      <protection locked="0"/>
    </xf>
    <xf numFmtId="0" fontId="21" fillId="32" borderId="41" xfId="32" applyFont="1" applyFill="1" applyBorder="1" applyAlignment="1" applyProtection="1">
      <alignment horizontal="center"/>
      <protection locked="0"/>
    </xf>
    <xf numFmtId="0" fontId="21" fillId="36" borderId="57" xfId="32" applyFont="1" applyFill="1" applyBorder="1" applyAlignment="1" applyProtection="1">
      <alignment horizontal="center" wrapText="1"/>
      <protection locked="0"/>
    </xf>
    <xf numFmtId="0" fontId="21" fillId="36" borderId="58" xfId="32" applyFont="1" applyFill="1" applyBorder="1" applyAlignment="1" applyProtection="1">
      <alignment horizontal="center" wrapText="1"/>
      <protection locked="0"/>
    </xf>
    <xf numFmtId="0" fontId="21" fillId="36" borderId="32" xfId="32" applyFont="1" applyFill="1" applyBorder="1" applyAlignment="1" applyProtection="1">
      <alignment horizontal="center" wrapText="1"/>
      <protection locked="0"/>
    </xf>
    <xf numFmtId="0" fontId="21" fillId="33" borderId="45" xfId="32" applyFont="1" applyFill="1" applyBorder="1" applyAlignment="1" applyProtection="1">
      <alignment horizontal="center"/>
      <protection locked="0"/>
    </xf>
    <xf numFmtId="0" fontId="21" fillId="33" borderId="46" xfId="32" applyFont="1" applyFill="1" applyBorder="1" applyAlignment="1" applyProtection="1">
      <alignment horizontal="center"/>
      <protection locked="0"/>
    </xf>
    <xf numFmtId="0" fontId="21" fillId="33" borderId="41" xfId="32" applyFont="1" applyFill="1" applyBorder="1" applyAlignment="1" applyProtection="1">
      <alignment horizontal="center"/>
      <protection locked="0"/>
    </xf>
    <xf numFmtId="0" fontId="21" fillId="35" borderId="45" xfId="32" applyFont="1" applyFill="1" applyBorder="1" applyAlignment="1" applyProtection="1">
      <alignment horizontal="center"/>
      <protection locked="0"/>
    </xf>
    <xf numFmtId="0" fontId="21" fillId="35" borderId="46" xfId="32" applyFont="1" applyFill="1" applyBorder="1" applyAlignment="1" applyProtection="1">
      <alignment horizontal="center"/>
      <protection locked="0"/>
    </xf>
    <xf numFmtId="0" fontId="21" fillId="35" borderId="41" xfId="32" applyFont="1" applyFill="1" applyBorder="1" applyAlignment="1" applyProtection="1">
      <alignment horizontal="center"/>
      <protection locked="0"/>
    </xf>
    <xf numFmtId="0" fontId="29" fillId="35" borderId="45" xfId="32" applyFont="1" applyFill="1" applyBorder="1" applyAlignment="1" applyProtection="1">
      <alignment horizontal="center" vertical="center"/>
    </xf>
    <xf numFmtId="0" fontId="29" fillId="35" borderId="46" xfId="32" applyFont="1" applyFill="1" applyBorder="1" applyAlignment="1" applyProtection="1">
      <alignment horizontal="center" vertical="center"/>
    </xf>
    <xf numFmtId="0" fontId="29" fillId="35" borderId="41" xfId="32" applyFont="1" applyFill="1" applyBorder="1" applyAlignment="1" applyProtection="1">
      <alignment horizontal="center" vertical="center"/>
    </xf>
    <xf numFmtId="0" fontId="21" fillId="29" borderId="47" xfId="32" applyFont="1" applyFill="1" applyBorder="1" applyAlignment="1" applyProtection="1">
      <alignment horizontal="center" vertical="center" wrapText="1"/>
      <protection hidden="1"/>
    </xf>
    <xf numFmtId="0" fontId="21" fillId="29" borderId="48" xfId="32" applyFont="1" applyFill="1" applyBorder="1" applyAlignment="1" applyProtection="1">
      <alignment horizontal="center" vertical="center" wrapText="1"/>
      <protection hidden="1"/>
    </xf>
    <xf numFmtId="0" fontId="21" fillId="29" borderId="38" xfId="32" applyFont="1" applyFill="1" applyBorder="1" applyAlignment="1" applyProtection="1">
      <alignment horizontal="center" vertical="center" wrapText="1"/>
      <protection hidden="1"/>
    </xf>
    <xf numFmtId="0" fontId="21" fillId="25" borderId="49" xfId="32" applyFont="1" applyFill="1" applyBorder="1" applyAlignment="1" applyProtection="1">
      <alignment horizontal="center"/>
      <protection hidden="1"/>
    </xf>
    <xf numFmtId="0" fontId="21" fillId="25" borderId="50" xfId="32" applyFont="1" applyFill="1" applyBorder="1" applyAlignment="1" applyProtection="1">
      <alignment horizontal="center"/>
      <protection hidden="1"/>
    </xf>
    <xf numFmtId="0" fontId="21" fillId="25" borderId="51" xfId="32" applyFont="1" applyFill="1" applyBorder="1" applyAlignment="1" applyProtection="1">
      <alignment horizontal="center"/>
      <protection hidden="1"/>
    </xf>
    <xf numFmtId="0" fontId="22" fillId="37" borderId="47" xfId="32" applyFont="1" applyFill="1" applyBorder="1" applyAlignment="1" applyProtection="1">
      <alignment horizontal="center" vertical="center" textRotation="180"/>
      <protection hidden="1"/>
    </xf>
    <xf numFmtId="0" fontId="22" fillId="37" borderId="48" xfId="32" applyFont="1" applyFill="1" applyBorder="1" applyAlignment="1" applyProtection="1">
      <alignment horizontal="center" vertical="center" textRotation="180"/>
      <protection hidden="1"/>
    </xf>
    <xf numFmtId="0" fontId="22" fillId="37" borderId="38" xfId="32" applyFont="1" applyFill="1" applyBorder="1" applyAlignment="1" applyProtection="1">
      <alignment horizontal="center" vertical="center" textRotation="180"/>
      <protection hidden="1"/>
    </xf>
    <xf numFmtId="0" fontId="21" fillId="29" borderId="49" xfId="32" applyFont="1" applyFill="1" applyBorder="1" applyAlignment="1" applyProtection="1">
      <alignment horizontal="center"/>
      <protection hidden="1"/>
    </xf>
    <xf numFmtId="0" fontId="21" fillId="29" borderId="50" xfId="32" applyFont="1" applyFill="1" applyBorder="1" applyAlignment="1" applyProtection="1">
      <alignment horizontal="center"/>
      <protection hidden="1"/>
    </xf>
    <xf numFmtId="0" fontId="21" fillId="29" borderId="51" xfId="32" applyFont="1" applyFill="1" applyBorder="1" applyAlignment="1" applyProtection="1">
      <alignment horizontal="center"/>
      <protection hidden="1"/>
    </xf>
    <xf numFmtId="0" fontId="21" fillId="29" borderId="19" xfId="32" applyFont="1" applyFill="1" applyBorder="1" applyAlignment="1" applyProtection="1">
      <alignment horizontal="right"/>
      <protection locked="0"/>
    </xf>
    <xf numFmtId="0" fontId="21" fillId="29" borderId="53" xfId="32" applyFont="1" applyFill="1" applyBorder="1" applyAlignment="1" applyProtection="1">
      <alignment horizontal="right"/>
      <protection locked="0"/>
    </xf>
    <xf numFmtId="0" fontId="21" fillId="29" borderId="21" xfId="32" applyFont="1" applyFill="1" applyBorder="1" applyAlignment="1" applyProtection="1">
      <alignment horizontal="right"/>
      <protection locked="0"/>
    </xf>
    <xf numFmtId="0" fontId="21" fillId="26" borderId="47" xfId="32" applyFont="1" applyFill="1" applyBorder="1" applyAlignment="1" applyProtection="1">
      <alignment horizontal="center"/>
      <protection locked="0"/>
    </xf>
    <xf numFmtId="0" fontId="21" fillId="26" borderId="48" xfId="32" applyFont="1" applyFill="1" applyBorder="1" applyAlignment="1" applyProtection="1">
      <alignment horizontal="center"/>
      <protection locked="0"/>
    </xf>
    <xf numFmtId="0" fontId="21" fillId="28" borderId="47" xfId="32" applyFont="1" applyFill="1" applyBorder="1" applyAlignment="1" applyProtection="1">
      <alignment horizontal="center"/>
      <protection locked="0"/>
    </xf>
    <xf numFmtId="0" fontId="21" fillId="28" borderId="54" xfId="32" applyFont="1" applyFill="1" applyBorder="1" applyAlignment="1" applyProtection="1">
      <alignment horizontal="center"/>
      <protection locked="0"/>
    </xf>
    <xf numFmtId="0" fontId="21" fillId="31" borderId="47" xfId="32" applyFont="1" applyFill="1" applyBorder="1" applyAlignment="1" applyProtection="1">
      <alignment horizontal="center"/>
      <protection locked="0"/>
    </xf>
    <xf numFmtId="0" fontId="21" fillId="31" borderId="54" xfId="32" applyFont="1" applyFill="1" applyBorder="1" applyAlignment="1" applyProtection="1">
      <alignment horizontal="center"/>
      <protection locked="0"/>
    </xf>
    <xf numFmtId="0" fontId="21" fillId="29" borderId="47" xfId="32" applyFont="1" applyFill="1" applyBorder="1" applyAlignment="1" applyProtection="1">
      <alignment horizontal="center"/>
      <protection locked="0"/>
    </xf>
    <xf numFmtId="0" fontId="21" fillId="29" borderId="54" xfId="32" applyFont="1" applyFill="1" applyBorder="1" applyAlignment="1" applyProtection="1">
      <alignment horizontal="center"/>
      <protection locked="0"/>
    </xf>
    <xf numFmtId="0" fontId="21" fillId="28" borderId="19" xfId="32" applyFont="1" applyFill="1" applyBorder="1" applyAlignment="1" applyProtection="1">
      <alignment horizontal="right"/>
      <protection locked="0"/>
    </xf>
    <xf numFmtId="0" fontId="21" fillId="28" borderId="53" xfId="32" applyFont="1" applyFill="1" applyBorder="1" applyAlignment="1" applyProtection="1">
      <alignment horizontal="right"/>
      <protection locked="0"/>
    </xf>
    <xf numFmtId="0" fontId="21" fillId="28" borderId="21" xfId="32" applyFont="1" applyFill="1" applyBorder="1" applyAlignment="1" applyProtection="1">
      <alignment horizontal="right"/>
      <protection locked="0"/>
    </xf>
    <xf numFmtId="0" fontId="21" fillId="28" borderId="49" xfId="32" applyFont="1" applyFill="1" applyBorder="1" applyAlignment="1" applyProtection="1">
      <alignment horizontal="center"/>
      <protection hidden="1"/>
    </xf>
    <xf numFmtId="0" fontId="21" fillId="28" borderId="50" xfId="32" applyFont="1" applyFill="1" applyBorder="1" applyAlignment="1" applyProtection="1">
      <alignment horizontal="center"/>
      <protection hidden="1"/>
    </xf>
    <xf numFmtId="0" fontId="21" fillId="28" borderId="51" xfId="32" applyFont="1" applyFill="1" applyBorder="1" applyAlignment="1" applyProtection="1">
      <alignment horizontal="center"/>
      <protection hidden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_Kopya (4) Ö1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="115" zoomScaleNormal="115" zoomScalePageLayoutView="85" workbookViewId="0">
      <selection activeCell="AA24" sqref="AA24"/>
    </sheetView>
  </sheetViews>
  <sheetFormatPr defaultColWidth="8" defaultRowHeight="12.75"/>
  <cols>
    <col min="1" max="1" width="3.7109375" style="2" customWidth="1"/>
    <col min="2" max="2" width="14.28515625" style="117" customWidth="1"/>
    <col min="3" max="3" width="5.28515625" style="118" customWidth="1"/>
    <col min="4" max="4" width="12" style="119" customWidth="1"/>
    <col min="5" max="5" width="12.28515625" style="119" customWidth="1"/>
    <col min="6" max="6" width="6" style="117" customWidth="1"/>
    <col min="7" max="7" width="6.28515625" style="117" customWidth="1"/>
    <col min="8" max="8" width="6.85546875" style="117" customWidth="1"/>
    <col min="9" max="9" width="8" style="120" customWidth="1"/>
    <col min="10" max="22" width="8" style="1" hidden="1" customWidth="1"/>
    <col min="23" max="23" width="0" style="2" hidden="1" customWidth="1"/>
    <col min="24" max="16384" width="8" style="2"/>
  </cols>
  <sheetData>
    <row r="1" spans="1:23" ht="21.75" customHeight="1" thickBot="1">
      <c r="A1" s="1"/>
      <c r="B1" s="166" t="s">
        <v>20</v>
      </c>
      <c r="C1" s="167"/>
      <c r="D1" s="167"/>
      <c r="E1" s="167"/>
      <c r="F1" s="167"/>
      <c r="G1" s="167"/>
      <c r="H1" s="167"/>
      <c r="I1" s="168"/>
      <c r="W1" s="1"/>
    </row>
    <row r="2" spans="1:23" ht="13.5" customHeight="1">
      <c r="A2" s="1"/>
      <c r="B2" s="124" t="s">
        <v>0</v>
      </c>
      <c r="C2" s="184"/>
      <c r="D2" s="136" t="s">
        <v>1</v>
      </c>
      <c r="E2" s="138" t="s">
        <v>2</v>
      </c>
      <c r="F2" s="172" t="s">
        <v>3</v>
      </c>
      <c r="G2" s="173"/>
      <c r="H2" s="174"/>
      <c r="I2" s="175" t="s">
        <v>4</v>
      </c>
      <c r="W2" s="1"/>
    </row>
    <row r="3" spans="1:23" ht="14.25" customHeight="1" thickBot="1">
      <c r="A3" s="1"/>
      <c r="B3" s="125"/>
      <c r="C3" s="185"/>
      <c r="D3" s="137"/>
      <c r="E3" s="139"/>
      <c r="F3" s="3" t="s">
        <v>5</v>
      </c>
      <c r="G3" s="4" t="s">
        <v>6</v>
      </c>
      <c r="H3" s="5" t="s">
        <v>7</v>
      </c>
      <c r="I3" s="176"/>
      <c r="Q3" s="6" t="s">
        <v>5</v>
      </c>
      <c r="R3" s="6" t="s">
        <v>5</v>
      </c>
      <c r="S3" s="6" t="s">
        <v>8</v>
      </c>
      <c r="W3" s="1"/>
    </row>
    <row r="4" spans="1:23" ht="12.75" customHeight="1">
      <c r="A4" s="1"/>
      <c r="B4" s="126"/>
      <c r="C4" s="7">
        <v>1</v>
      </c>
      <c r="D4" s="8">
        <v>38732</v>
      </c>
      <c r="E4" s="8">
        <v>40471</v>
      </c>
      <c r="F4" s="9">
        <f t="shared" ref="F4:F9" si="0">IF(S4&lt;0,S4+30,S4)</f>
        <v>5</v>
      </c>
      <c r="G4" s="10">
        <f t="shared" ref="G4:G9" si="1">DATEDIF(D4,E4,"ym")</f>
        <v>9</v>
      </c>
      <c r="H4" s="11">
        <f t="shared" ref="H4:H9" si="2">DATEDIF(D4,E4,"y")</f>
        <v>4</v>
      </c>
      <c r="I4" s="176"/>
      <c r="Q4" s="6">
        <f t="shared" ref="Q4:R9" si="3">DAY(D4)</f>
        <v>15</v>
      </c>
      <c r="R4" s="6">
        <f t="shared" si="3"/>
        <v>20</v>
      </c>
      <c r="S4" s="6">
        <f t="shared" ref="S4:S9" si="4">R4-Q4</f>
        <v>5</v>
      </c>
      <c r="W4" s="1"/>
    </row>
    <row r="5" spans="1:23">
      <c r="A5" s="1"/>
      <c r="B5" s="126"/>
      <c r="C5" s="12">
        <v>2</v>
      </c>
      <c r="D5" s="13"/>
      <c r="E5" s="13"/>
      <c r="F5" s="9">
        <f t="shared" si="0"/>
        <v>0</v>
      </c>
      <c r="G5" s="10">
        <f t="shared" si="1"/>
        <v>0</v>
      </c>
      <c r="H5" s="11">
        <f t="shared" si="2"/>
        <v>0</v>
      </c>
      <c r="I5" s="176"/>
      <c r="Q5" s="6">
        <f t="shared" si="3"/>
        <v>0</v>
      </c>
      <c r="R5" s="6">
        <f t="shared" si="3"/>
        <v>0</v>
      </c>
      <c r="S5" s="6">
        <f t="shared" si="4"/>
        <v>0</v>
      </c>
      <c r="W5" s="1"/>
    </row>
    <row r="6" spans="1:23" ht="13.5" thickBot="1">
      <c r="A6" s="1"/>
      <c r="B6" s="126"/>
      <c r="C6" s="12">
        <v>3</v>
      </c>
      <c r="D6" s="13"/>
      <c r="E6" s="13"/>
      <c r="F6" s="9">
        <f t="shared" si="0"/>
        <v>0</v>
      </c>
      <c r="G6" s="10">
        <f t="shared" si="1"/>
        <v>0</v>
      </c>
      <c r="H6" s="11">
        <f t="shared" si="2"/>
        <v>0</v>
      </c>
      <c r="I6" s="176"/>
      <c r="J6" s="15"/>
      <c r="K6" s="16"/>
      <c r="L6" s="16"/>
      <c r="M6" s="16"/>
      <c r="N6" s="16"/>
      <c r="O6" s="17"/>
      <c r="P6" s="17"/>
      <c r="Q6" s="18">
        <f t="shared" si="3"/>
        <v>0</v>
      </c>
      <c r="R6" s="18">
        <f t="shared" si="3"/>
        <v>0</v>
      </c>
      <c r="S6" s="6">
        <f t="shared" si="4"/>
        <v>0</v>
      </c>
      <c r="W6" s="1"/>
    </row>
    <row r="7" spans="1:23">
      <c r="A7" s="1"/>
      <c r="B7" s="126"/>
      <c r="C7" s="12">
        <v>4</v>
      </c>
      <c r="D7" s="8"/>
      <c r="E7" s="13"/>
      <c r="F7" s="9">
        <f t="shared" si="0"/>
        <v>0</v>
      </c>
      <c r="G7" s="10">
        <f t="shared" si="1"/>
        <v>0</v>
      </c>
      <c r="H7" s="11">
        <f t="shared" si="2"/>
        <v>0</v>
      </c>
      <c r="I7" s="176"/>
      <c r="J7" s="15"/>
      <c r="K7" s="16"/>
      <c r="L7" s="16"/>
      <c r="M7" s="16"/>
      <c r="N7" s="16"/>
      <c r="O7" s="17"/>
      <c r="P7" s="17"/>
      <c r="Q7" s="18">
        <f t="shared" si="3"/>
        <v>0</v>
      </c>
      <c r="R7" s="18">
        <f t="shared" si="3"/>
        <v>0</v>
      </c>
      <c r="S7" s="6">
        <f t="shared" si="4"/>
        <v>0</v>
      </c>
      <c r="W7" s="1"/>
    </row>
    <row r="8" spans="1:23">
      <c r="A8" s="1"/>
      <c r="B8" s="126"/>
      <c r="C8" s="12">
        <v>5</v>
      </c>
      <c r="D8" s="13"/>
      <c r="E8" s="13"/>
      <c r="F8" s="9">
        <f t="shared" si="0"/>
        <v>0</v>
      </c>
      <c r="G8" s="10">
        <f t="shared" si="1"/>
        <v>0</v>
      </c>
      <c r="H8" s="11">
        <f t="shared" si="2"/>
        <v>0</v>
      </c>
      <c r="I8" s="176"/>
      <c r="J8" s="19"/>
      <c r="K8" s="20"/>
      <c r="L8" s="20"/>
      <c r="M8" s="20"/>
      <c r="N8" s="20"/>
      <c r="O8" s="21"/>
      <c r="P8" s="21"/>
      <c r="Q8" s="6">
        <f t="shared" si="3"/>
        <v>0</v>
      </c>
      <c r="R8" s="6">
        <f t="shared" si="3"/>
        <v>0</v>
      </c>
      <c r="S8" s="6">
        <f t="shared" si="4"/>
        <v>0</v>
      </c>
      <c r="W8" s="1"/>
    </row>
    <row r="9" spans="1:23" ht="13.5" thickBot="1">
      <c r="A9" s="1"/>
      <c r="B9" s="126"/>
      <c r="C9" s="22">
        <v>6</v>
      </c>
      <c r="D9" s="13"/>
      <c r="E9" s="24"/>
      <c r="F9" s="9">
        <f t="shared" si="0"/>
        <v>0</v>
      </c>
      <c r="G9" s="10">
        <f t="shared" si="1"/>
        <v>0</v>
      </c>
      <c r="H9" s="11">
        <f t="shared" si="2"/>
        <v>0</v>
      </c>
      <c r="I9" s="176"/>
      <c r="J9" s="20"/>
      <c r="K9" s="20"/>
      <c r="L9" s="20"/>
      <c r="M9" s="20"/>
      <c r="N9" s="20"/>
      <c r="O9" s="21"/>
      <c r="P9" s="21"/>
      <c r="Q9" s="6">
        <f t="shared" si="3"/>
        <v>0</v>
      </c>
      <c r="R9" s="6">
        <f t="shared" si="3"/>
        <v>0</v>
      </c>
      <c r="S9" s="6">
        <f t="shared" si="4"/>
        <v>0</v>
      </c>
      <c r="W9" s="1"/>
    </row>
    <row r="10" spans="1:23" ht="12.75" hidden="1" customHeight="1">
      <c r="A10" s="1"/>
      <c r="B10" s="125"/>
      <c r="C10" s="25"/>
      <c r="D10" s="26"/>
      <c r="E10" s="26"/>
      <c r="F10" s="9">
        <f>SUM(F4:F9)</f>
        <v>5</v>
      </c>
      <c r="G10" s="10">
        <f>SUM(G4:G9)</f>
        <v>9</v>
      </c>
      <c r="H10" s="11">
        <f>SUM(H4:H9)</f>
        <v>4</v>
      </c>
      <c r="I10" s="27"/>
      <c r="Q10" s="6"/>
      <c r="R10" s="6"/>
      <c r="S10" s="6"/>
      <c r="W10" s="1"/>
    </row>
    <row r="11" spans="1:23" ht="12.75" hidden="1" customHeight="1" thickBot="1">
      <c r="A11" s="1"/>
      <c r="B11" s="125"/>
      <c r="C11" s="28"/>
      <c r="D11" s="29"/>
      <c r="E11" s="30"/>
      <c r="F11" s="31">
        <f>IF(F10&gt;=180,F10-180,IF(F10&gt;=150,F10-150,IF(F10&gt;=120,F10-120,IF(F10&gt;=90,F10-90,IF(F10&gt;=60,F10-60,IF(F10&gt;=30,F10-30,F10))))))</f>
        <v>5</v>
      </c>
      <c r="G11" s="32">
        <f>IF(F10&gt;=180,G10+6,IF(F10&gt;=150,G10+5,IF(F10&gt;=120,G10+4,IF(F10&gt;=90,G10+3,IF(F10&gt;=60,G10+2,IF(F10&gt;=30,G10+1,G10))))))</f>
        <v>9</v>
      </c>
      <c r="H11" s="33">
        <f>IF(G11&gt;=72,H10+6,IF(G11&gt;=60,H10+5,IF(G11&gt;=48,H10+4,IF(G11&gt;=36,H10+3,IF(G11&gt;=24,H10+2,IF(G11&gt;=12,H10+1,H10))))))</f>
        <v>4</v>
      </c>
      <c r="I11" s="27"/>
      <c r="Q11" s="6"/>
      <c r="R11" s="6"/>
      <c r="S11" s="6"/>
      <c r="W11" s="1"/>
    </row>
    <row r="12" spans="1:23" ht="18.75" thickBot="1">
      <c r="A12" s="1"/>
      <c r="B12" s="127"/>
      <c r="C12" s="121" t="s">
        <v>9</v>
      </c>
      <c r="D12" s="122"/>
      <c r="E12" s="123"/>
      <c r="F12" s="34">
        <f>F11</f>
        <v>5</v>
      </c>
      <c r="G12" s="35">
        <f>IF(G11&gt;=72,G11-72,IF(G11&gt;=60,G11-60,IF(G11&gt;=48,G11-48,IF(G11&gt;=36,G11-36,IF(G11&gt;=24,G11-24,IF(G11&gt;=12,G11-12,G11))))))</f>
        <v>9</v>
      </c>
      <c r="H12" s="36">
        <f>H11</f>
        <v>4</v>
      </c>
      <c r="I12" s="37">
        <f>IF(OR(H12&gt;4,AND(H12=4,G12&gt;=1)),(4*0.36)+((H12-4)*0.36+(G12*0.03))/2,(H12*0.36)+(G12*0.03))</f>
        <v>1.575</v>
      </c>
      <c r="Q12" s="6"/>
      <c r="R12" s="6"/>
      <c r="S12" s="6"/>
      <c r="W12" s="1"/>
    </row>
    <row r="13" spans="1:23" ht="12.75" customHeight="1">
      <c r="A13" s="1"/>
      <c r="B13" s="130" t="s">
        <v>10</v>
      </c>
      <c r="C13" s="186"/>
      <c r="D13" s="145" t="s">
        <v>1</v>
      </c>
      <c r="E13" s="145" t="s">
        <v>2</v>
      </c>
      <c r="F13" s="195" t="s">
        <v>11</v>
      </c>
      <c r="G13" s="196"/>
      <c r="H13" s="197"/>
      <c r="I13" s="175" t="s">
        <v>4</v>
      </c>
      <c r="Q13" s="6"/>
      <c r="R13" s="6"/>
      <c r="S13" s="6"/>
      <c r="W13" s="1"/>
    </row>
    <row r="14" spans="1:23" ht="13.5" thickBot="1">
      <c r="A14" s="1"/>
      <c r="B14" s="131"/>
      <c r="C14" s="187"/>
      <c r="D14" s="146"/>
      <c r="E14" s="146"/>
      <c r="F14" s="38" t="s">
        <v>5</v>
      </c>
      <c r="G14" s="39" t="s">
        <v>6</v>
      </c>
      <c r="H14" s="40" t="s">
        <v>7</v>
      </c>
      <c r="I14" s="176"/>
      <c r="Q14" s="6"/>
      <c r="R14" s="6"/>
      <c r="S14" s="6"/>
      <c r="W14" s="1"/>
    </row>
    <row r="15" spans="1:23" ht="12.75" customHeight="1">
      <c r="A15" s="1"/>
      <c r="B15" s="131"/>
      <c r="C15" s="41">
        <v>1</v>
      </c>
      <c r="D15" s="13">
        <v>40471</v>
      </c>
      <c r="E15" s="8">
        <v>41121</v>
      </c>
      <c r="F15" s="42">
        <f>IF(S15&lt;0,S15+30,S15)</f>
        <v>11</v>
      </c>
      <c r="G15" s="43">
        <f>DATEDIF(D15,E15,"ym")</f>
        <v>9</v>
      </c>
      <c r="H15" s="44">
        <f>DATEDIF(D15,E15,"y")</f>
        <v>1</v>
      </c>
      <c r="I15" s="176"/>
      <c r="Q15" s="6">
        <f t="shared" ref="Q15:R18" si="5">DAY(D15)</f>
        <v>20</v>
      </c>
      <c r="R15" s="6">
        <f t="shared" si="5"/>
        <v>31</v>
      </c>
      <c r="S15" s="6">
        <f>R15-Q15</f>
        <v>11</v>
      </c>
      <c r="W15" s="1"/>
    </row>
    <row r="16" spans="1:23">
      <c r="A16" s="1"/>
      <c r="B16" s="131"/>
      <c r="C16" s="41">
        <v>2</v>
      </c>
      <c r="D16" s="13"/>
      <c r="E16" s="13"/>
      <c r="F16" s="42">
        <f>IF(S16&lt;0,S16+30,S16)</f>
        <v>0</v>
      </c>
      <c r="G16" s="43">
        <f>DATEDIF(D16,E16,"ym")</f>
        <v>0</v>
      </c>
      <c r="H16" s="44">
        <f>DATEDIF(D16,E16,"y")</f>
        <v>0</v>
      </c>
      <c r="I16" s="176"/>
      <c r="Q16" s="6">
        <f t="shared" si="5"/>
        <v>0</v>
      </c>
      <c r="R16" s="6">
        <f t="shared" si="5"/>
        <v>0</v>
      </c>
      <c r="S16" s="6">
        <f>R16-Q16</f>
        <v>0</v>
      </c>
      <c r="W16" s="1"/>
    </row>
    <row r="17" spans="1:23">
      <c r="A17" s="1"/>
      <c r="B17" s="131"/>
      <c r="C17" s="41">
        <v>3</v>
      </c>
      <c r="D17" s="13"/>
      <c r="E17" s="13"/>
      <c r="F17" s="42">
        <f>IF(S17&lt;0,S17+30,S17)</f>
        <v>0</v>
      </c>
      <c r="G17" s="43">
        <f>DATEDIF(D17,E17,"ym")</f>
        <v>0</v>
      </c>
      <c r="H17" s="44">
        <f>DATEDIF(D17,E17,"y")</f>
        <v>0</v>
      </c>
      <c r="I17" s="176"/>
      <c r="Q17" s="6">
        <f t="shared" si="5"/>
        <v>0</v>
      </c>
      <c r="R17" s="6">
        <f t="shared" si="5"/>
        <v>0</v>
      </c>
      <c r="S17" s="6">
        <f>R17-Q17</f>
        <v>0</v>
      </c>
      <c r="W17" s="1"/>
    </row>
    <row r="18" spans="1:23" ht="13.5" thickBot="1">
      <c r="A18" s="1"/>
      <c r="B18" s="131"/>
      <c r="C18" s="45">
        <v>4</v>
      </c>
      <c r="D18" s="13"/>
      <c r="E18" s="24"/>
      <c r="F18" s="42">
        <f>IF(S18&lt;0,S18+30,S18)</f>
        <v>0</v>
      </c>
      <c r="G18" s="43">
        <f>DATEDIF(D18,E18,"ym")</f>
        <v>0</v>
      </c>
      <c r="H18" s="44">
        <f>DATEDIF(D18,E18,"y")</f>
        <v>0</v>
      </c>
      <c r="I18" s="176"/>
      <c r="Q18" s="6">
        <f t="shared" si="5"/>
        <v>0</v>
      </c>
      <c r="R18" s="6">
        <f t="shared" si="5"/>
        <v>0</v>
      </c>
      <c r="S18" s="6">
        <f>R18-Q18</f>
        <v>0</v>
      </c>
      <c r="W18" s="1"/>
    </row>
    <row r="19" spans="1:23" ht="12.75" hidden="1" customHeight="1">
      <c r="A19" s="1"/>
      <c r="B19" s="131"/>
      <c r="C19" s="46"/>
      <c r="D19" s="47"/>
      <c r="E19" s="47"/>
      <c r="F19" s="48">
        <f>SUM(F15:F18)</f>
        <v>11</v>
      </c>
      <c r="G19" s="49">
        <f>SUM(G15:G18)</f>
        <v>9</v>
      </c>
      <c r="H19" s="50">
        <f>SUM(H15:H18)</f>
        <v>1</v>
      </c>
      <c r="I19" s="27"/>
      <c r="Q19" s="6"/>
      <c r="R19" s="6"/>
      <c r="S19" s="6"/>
      <c r="W19" s="1"/>
    </row>
    <row r="20" spans="1:23" ht="12.75" hidden="1" customHeight="1" thickBot="1">
      <c r="A20" s="1"/>
      <c r="B20" s="131"/>
      <c r="C20" s="51"/>
      <c r="D20" s="52"/>
      <c r="E20" s="53"/>
      <c r="F20" s="54">
        <f>IF(F19&gt;=120,F19-120,IF(F19&gt;=90,F19-90,IF(F19&gt;=60,F19-60,IF(F19&gt;=30,F19-30,F19))))</f>
        <v>11</v>
      </c>
      <c r="G20" s="55">
        <f>IF(F19&gt;=120,G19+4,IF(F19&gt;=90,G19+3,IF(F19&gt;=60,G19+2,IF(F19&gt;=30,G19+1,G19))))</f>
        <v>9</v>
      </c>
      <c r="H20" s="56">
        <f>IF(G20&gt;=48,H19+4,IF(G20&gt;=36,H19+3,IF(G20&gt;=24,H19+2,IF(G20&gt;=12,H19+1,H19))))</f>
        <v>1</v>
      </c>
      <c r="I20" s="27"/>
      <c r="Q20" s="6"/>
      <c r="R20" s="6"/>
      <c r="S20" s="6"/>
      <c r="W20" s="1"/>
    </row>
    <row r="21" spans="1:23" ht="18.75" thickBot="1">
      <c r="A21" s="1"/>
      <c r="B21" s="132"/>
      <c r="C21" s="192" t="s">
        <v>9</v>
      </c>
      <c r="D21" s="193"/>
      <c r="E21" s="194"/>
      <c r="F21" s="57">
        <f>F20</f>
        <v>11</v>
      </c>
      <c r="G21" s="58">
        <f>IF(G20&gt;=48,G20-48,IF(G20&gt;=36,G20-36,IF(G20&gt;=24,G20-24,IF(G20&gt;=12,G20-12,G20))))</f>
        <v>9</v>
      </c>
      <c r="H21" s="59">
        <f>H20</f>
        <v>1</v>
      </c>
      <c r="I21" s="37">
        <f>IF(OR(H21&gt;4,AND(H21=4,G21&gt;0)),(4*0.48)+((H21-4)*0.48+(G21*0.04))/2,(H21*0.48)+(G21*0.04))</f>
        <v>0.84</v>
      </c>
      <c r="Q21" s="6"/>
      <c r="R21" s="6"/>
      <c r="S21" s="6"/>
      <c r="W21" s="1"/>
    </row>
    <row r="22" spans="1:23" ht="12.75" customHeight="1">
      <c r="A22" s="1"/>
      <c r="B22" s="133" t="s">
        <v>12</v>
      </c>
      <c r="C22" s="188"/>
      <c r="D22" s="143" t="s">
        <v>1</v>
      </c>
      <c r="E22" s="128" t="s">
        <v>2</v>
      </c>
      <c r="F22" s="147" t="s">
        <v>3</v>
      </c>
      <c r="G22" s="148"/>
      <c r="H22" s="149"/>
      <c r="I22" s="175" t="s">
        <v>4</v>
      </c>
      <c r="Q22" s="6"/>
      <c r="R22" s="6"/>
      <c r="S22" s="6"/>
      <c r="W22" s="1"/>
    </row>
    <row r="23" spans="1:23" ht="13.5" thickBot="1">
      <c r="A23" s="1"/>
      <c r="B23" s="134"/>
      <c r="C23" s="189"/>
      <c r="D23" s="144"/>
      <c r="E23" s="129"/>
      <c r="F23" s="60" t="s">
        <v>5</v>
      </c>
      <c r="G23" s="61" t="s">
        <v>6</v>
      </c>
      <c r="H23" s="62" t="s">
        <v>7</v>
      </c>
      <c r="I23" s="176"/>
      <c r="Q23" s="6"/>
      <c r="R23" s="6"/>
      <c r="S23" s="6"/>
      <c r="W23" s="1"/>
    </row>
    <row r="24" spans="1:23" ht="12.75" customHeight="1" thickBot="1">
      <c r="A24" s="1"/>
      <c r="B24" s="134"/>
      <c r="C24" s="63">
        <v>1</v>
      </c>
      <c r="D24" s="24">
        <v>41275</v>
      </c>
      <c r="E24" s="13">
        <v>42768</v>
      </c>
      <c r="F24" s="64">
        <f>IF(S24&lt;0,S24+30,S24)</f>
        <v>1</v>
      </c>
      <c r="G24" s="65">
        <f>DATEDIF(D24,E24,"ym")</f>
        <v>1</v>
      </c>
      <c r="H24" s="66">
        <f>DATEDIF(D24,E24,"y")</f>
        <v>4</v>
      </c>
      <c r="I24" s="176"/>
      <c r="Q24" s="6">
        <f t="shared" ref="Q24:R27" si="6">DAY(D24)</f>
        <v>1</v>
      </c>
      <c r="R24" s="6">
        <f t="shared" si="6"/>
        <v>2</v>
      </c>
      <c r="S24" s="6">
        <f>R24-Q24</f>
        <v>1</v>
      </c>
      <c r="W24" s="1"/>
    </row>
    <row r="25" spans="1:23">
      <c r="A25" s="1"/>
      <c r="B25" s="134"/>
      <c r="C25" s="63">
        <v>2</v>
      </c>
      <c r="D25" s="14"/>
      <c r="E25" s="13"/>
      <c r="F25" s="64">
        <f>IF(S25&lt;0,S25+30,S25)</f>
        <v>0</v>
      </c>
      <c r="G25" s="65">
        <f>DATEDIF(D25,E25,"ym")</f>
        <v>0</v>
      </c>
      <c r="H25" s="66">
        <f>DATEDIF(D25,E25,"y")</f>
        <v>0</v>
      </c>
      <c r="I25" s="176"/>
      <c r="Q25" s="6">
        <f t="shared" si="6"/>
        <v>0</v>
      </c>
      <c r="R25" s="6">
        <f t="shared" si="6"/>
        <v>0</v>
      </c>
      <c r="S25" s="6">
        <f>R25-Q25</f>
        <v>0</v>
      </c>
      <c r="W25" s="1"/>
    </row>
    <row r="26" spans="1:23">
      <c r="A26" s="1"/>
      <c r="B26" s="134"/>
      <c r="C26" s="63">
        <v>3</v>
      </c>
      <c r="D26" s="14"/>
      <c r="E26" s="13"/>
      <c r="F26" s="64">
        <f>IF(S26&lt;0,S26+30,S26)</f>
        <v>0</v>
      </c>
      <c r="G26" s="65">
        <f>DATEDIF(D26,E26,"ym")</f>
        <v>0</v>
      </c>
      <c r="H26" s="66">
        <f>DATEDIF(D26,E26,"y")</f>
        <v>0</v>
      </c>
      <c r="I26" s="176"/>
      <c r="Q26" s="6">
        <f t="shared" si="6"/>
        <v>0</v>
      </c>
      <c r="R26" s="6">
        <f t="shared" si="6"/>
        <v>0</v>
      </c>
      <c r="S26" s="6">
        <f>R26-Q26</f>
        <v>0</v>
      </c>
      <c r="W26" s="1"/>
    </row>
    <row r="27" spans="1:23" ht="13.5" thickBot="1">
      <c r="A27" s="1"/>
      <c r="B27" s="134"/>
      <c r="C27" s="67">
        <v>4</v>
      </c>
      <c r="D27" s="23"/>
      <c r="E27" s="24"/>
      <c r="F27" s="64">
        <f>IF(S27&lt;0,S27+30,S27)</f>
        <v>0</v>
      </c>
      <c r="G27" s="65">
        <f>DATEDIF(D27,E27,"ym")</f>
        <v>0</v>
      </c>
      <c r="H27" s="66">
        <f>DATEDIF(D27,E27,"y")</f>
        <v>0</v>
      </c>
      <c r="I27" s="177"/>
      <c r="Q27" s="6">
        <f t="shared" si="6"/>
        <v>0</v>
      </c>
      <c r="R27" s="6">
        <f t="shared" si="6"/>
        <v>0</v>
      </c>
      <c r="S27" s="6">
        <f>R27-Q27</f>
        <v>0</v>
      </c>
      <c r="W27" s="1"/>
    </row>
    <row r="28" spans="1:23" ht="12.75" hidden="1" customHeight="1">
      <c r="A28" s="1"/>
      <c r="B28" s="134"/>
      <c r="C28" s="68"/>
      <c r="D28" s="69"/>
      <c r="E28" s="70"/>
      <c r="F28" s="48">
        <f>SUM(F24:F27)</f>
        <v>1</v>
      </c>
      <c r="G28" s="49">
        <f>SUM(G24:G27)</f>
        <v>1</v>
      </c>
      <c r="H28" s="50">
        <f>SUM(H24:H27)</f>
        <v>4</v>
      </c>
      <c r="I28" s="71"/>
      <c r="Q28" s="6"/>
      <c r="R28" s="6"/>
      <c r="S28" s="6"/>
      <c r="W28" s="1"/>
    </row>
    <row r="29" spans="1:23" ht="12.75" hidden="1" customHeight="1" thickBot="1">
      <c r="A29" s="1"/>
      <c r="B29" s="134"/>
      <c r="C29" s="72"/>
      <c r="D29" s="73"/>
      <c r="E29" s="74"/>
      <c r="F29" s="54">
        <f>IF(F28&gt;=120,F28-120,IF(F28&gt;=90,F28-90,IF(F28&gt;=60,F28-60,IF(F28&gt;=30,F28-30,F28))))</f>
        <v>1</v>
      </c>
      <c r="G29" s="55">
        <f>IF(F28&gt;=120,G28+4,IF(F28&gt;=90,G28+3,IF(F28&gt;=60,G28+2,IF(F28&gt;=30,G28+1,G28))))</f>
        <v>1</v>
      </c>
      <c r="H29" s="56">
        <f>IF(G29&gt;=48,H28+4,IF(G29&gt;=36,H28+3,IF(G29&gt;=24,H28+2,IF(G29&gt;=12,H28+1,H28))))</f>
        <v>4</v>
      </c>
      <c r="I29" s="71"/>
      <c r="Q29" s="6"/>
      <c r="R29" s="6"/>
      <c r="S29" s="6"/>
      <c r="W29" s="1"/>
    </row>
    <row r="30" spans="1:23" ht="18.75" thickBot="1">
      <c r="A30" s="1"/>
      <c r="B30" s="135"/>
      <c r="C30" s="140" t="s">
        <v>9</v>
      </c>
      <c r="D30" s="141"/>
      <c r="E30" s="142"/>
      <c r="F30" s="75">
        <f>F29</f>
        <v>1</v>
      </c>
      <c r="G30" s="76">
        <f>IF(G29&gt;=48,G29-48,IF(G29&gt;=36,G29-36,IF(G29&gt;=24,G29-24,IF(G29&gt;=12,G29-12,G29))))</f>
        <v>1</v>
      </c>
      <c r="H30" s="77">
        <f>H29</f>
        <v>4</v>
      </c>
      <c r="I30" s="37">
        <f>IF(OR(H30&gt;4,AND(H30=4,G30&gt;0)),(4*0.6)+((H30-4)*0.6+(G30*0.05))/2,(H30*0.6)+(G30*0.05))</f>
        <v>2.4249999999999998</v>
      </c>
      <c r="Q30" s="6"/>
      <c r="R30" s="6"/>
      <c r="S30" s="6"/>
      <c r="W30" s="1"/>
    </row>
    <row r="31" spans="1:23" ht="12.75" customHeight="1">
      <c r="A31" s="1"/>
      <c r="B31" s="169" t="s">
        <v>13</v>
      </c>
      <c r="C31" s="190"/>
      <c r="D31" s="150" t="s">
        <v>1</v>
      </c>
      <c r="E31" s="152" t="s">
        <v>2</v>
      </c>
      <c r="F31" s="178" t="s">
        <v>3</v>
      </c>
      <c r="G31" s="179"/>
      <c r="H31" s="180"/>
      <c r="I31" s="175" t="s">
        <v>4</v>
      </c>
      <c r="Q31" s="6"/>
      <c r="R31" s="6"/>
      <c r="S31" s="6"/>
      <c r="W31" s="1"/>
    </row>
    <row r="32" spans="1:23" ht="13.5" thickBot="1">
      <c r="A32" s="1"/>
      <c r="B32" s="170"/>
      <c r="C32" s="191"/>
      <c r="D32" s="151"/>
      <c r="E32" s="153"/>
      <c r="F32" s="78" t="s">
        <v>5</v>
      </c>
      <c r="G32" s="79" t="s">
        <v>6</v>
      </c>
      <c r="H32" s="80" t="s">
        <v>7</v>
      </c>
      <c r="I32" s="176"/>
      <c r="Q32" s="6"/>
      <c r="R32" s="6"/>
      <c r="S32" s="6"/>
      <c r="W32" s="1"/>
    </row>
    <row r="33" spans="1:23" ht="12.75" customHeight="1">
      <c r="A33" s="1"/>
      <c r="B33" s="170"/>
      <c r="C33" s="81">
        <v>1</v>
      </c>
      <c r="D33" s="8">
        <v>42797</v>
      </c>
      <c r="E33" s="8">
        <v>43259</v>
      </c>
      <c r="F33" s="82">
        <f>IF(S33&lt;0,S33+30,S33)</f>
        <v>5</v>
      </c>
      <c r="G33" s="82">
        <f>DATEDIF(D33,E33,"ym")</f>
        <v>3</v>
      </c>
      <c r="H33" s="83">
        <f>DATEDIF(D33,E33,"y")</f>
        <v>1</v>
      </c>
      <c r="I33" s="176"/>
      <c r="Q33" s="6">
        <f t="shared" ref="Q33:R36" si="7">DAY(D33)</f>
        <v>3</v>
      </c>
      <c r="R33" s="6">
        <f t="shared" si="7"/>
        <v>8</v>
      </c>
      <c r="S33" s="6">
        <f>R33-Q33</f>
        <v>5</v>
      </c>
      <c r="W33" s="1"/>
    </row>
    <row r="34" spans="1:23">
      <c r="A34" s="1"/>
      <c r="B34" s="170"/>
      <c r="C34" s="81">
        <v>2</v>
      </c>
      <c r="D34" s="13"/>
      <c r="E34" s="13"/>
      <c r="F34" s="82">
        <f>IF(S34&lt;0,S34+30,S34)</f>
        <v>0</v>
      </c>
      <c r="G34" s="82">
        <f>DATEDIF(D34,E34,"ym")</f>
        <v>0</v>
      </c>
      <c r="H34" s="83">
        <f>DATEDIF(D34,E34,"y")</f>
        <v>0</v>
      </c>
      <c r="I34" s="176"/>
      <c r="Q34" s="6">
        <f t="shared" si="7"/>
        <v>0</v>
      </c>
      <c r="R34" s="6">
        <f t="shared" si="7"/>
        <v>0</v>
      </c>
      <c r="S34" s="6">
        <f>R34-Q34</f>
        <v>0</v>
      </c>
      <c r="W34" s="1"/>
    </row>
    <row r="35" spans="1:23">
      <c r="A35" s="1"/>
      <c r="B35" s="170"/>
      <c r="C35" s="81">
        <v>3</v>
      </c>
      <c r="D35" s="14"/>
      <c r="E35" s="13"/>
      <c r="F35" s="82">
        <f>IF(S35&lt;0,S35+30,S35)</f>
        <v>0</v>
      </c>
      <c r="G35" s="82">
        <f>DATEDIF(D35,E35,"ym")</f>
        <v>0</v>
      </c>
      <c r="H35" s="83">
        <f>DATEDIF(D35,E35,"y")</f>
        <v>0</v>
      </c>
      <c r="I35" s="176"/>
      <c r="Q35" s="6">
        <f t="shared" si="7"/>
        <v>0</v>
      </c>
      <c r="R35" s="6">
        <f t="shared" si="7"/>
        <v>0</v>
      </c>
      <c r="S35" s="6">
        <f>R35-Q35</f>
        <v>0</v>
      </c>
      <c r="W35" s="1"/>
    </row>
    <row r="36" spans="1:23" ht="13.5" thickBot="1">
      <c r="A36" s="1"/>
      <c r="B36" s="170"/>
      <c r="C36" s="84">
        <v>4</v>
      </c>
      <c r="D36" s="23"/>
      <c r="E36" s="24"/>
      <c r="F36" s="82">
        <f>IF(S36&lt;0,S36+30,S36)</f>
        <v>0</v>
      </c>
      <c r="G36" s="82">
        <f>DATEDIF(D36,E36,"ym")</f>
        <v>0</v>
      </c>
      <c r="H36" s="83">
        <f>DATEDIF(D36,E36,"y")</f>
        <v>0</v>
      </c>
      <c r="I36" s="177"/>
      <c r="Q36" s="6">
        <f t="shared" si="7"/>
        <v>0</v>
      </c>
      <c r="R36" s="6">
        <f t="shared" si="7"/>
        <v>0</v>
      </c>
      <c r="S36" s="6">
        <f>R36-Q36</f>
        <v>0</v>
      </c>
      <c r="W36" s="1"/>
    </row>
    <row r="37" spans="1:23" ht="12.75" hidden="1" customHeight="1">
      <c r="A37" s="1"/>
      <c r="B37" s="170"/>
      <c r="C37" s="85"/>
      <c r="D37" s="47"/>
      <c r="E37" s="86"/>
      <c r="F37" s="87">
        <f>SUM(F33:F36)</f>
        <v>5</v>
      </c>
      <c r="G37" s="82">
        <f>SUM(G33:G36)</f>
        <v>3</v>
      </c>
      <c r="H37" s="83">
        <f>SUM(H33:H36)</f>
        <v>1</v>
      </c>
      <c r="I37" s="71"/>
      <c r="Q37" s="6"/>
      <c r="R37" s="6"/>
      <c r="S37" s="6"/>
      <c r="W37" s="1"/>
    </row>
    <row r="38" spans="1:23" ht="12.75" hidden="1" customHeight="1" thickBot="1">
      <c r="A38" s="1"/>
      <c r="B38" s="170"/>
      <c r="C38" s="88"/>
      <c r="D38" s="52"/>
      <c r="E38" s="53"/>
      <c r="F38" s="89">
        <f>IF(F37&gt;=120,F37-120,IF(F37&gt;=90,F37-90,IF(F37&gt;=60,F37-60,IF(F37&gt;=30,F37-30,F37))))</f>
        <v>5</v>
      </c>
      <c r="G38" s="90">
        <f>IF(F37&gt;=120,G37+4,IF(F37&gt;=90,G37+3,IF(F37&gt;=60,G37+2,IF(F37&gt;=30,G37+1,G37))))</f>
        <v>3</v>
      </c>
      <c r="H38" s="91">
        <f>IF(G38&gt;=48,H37+4,IF(G38&gt;=36,H37+3,IF(G38&gt;=24,H37+2,IF(G38&gt;=12,H37+1,H37))))</f>
        <v>1</v>
      </c>
      <c r="I38" s="71"/>
      <c r="Q38" s="6"/>
      <c r="R38" s="6"/>
      <c r="S38" s="6"/>
      <c r="W38" s="1"/>
    </row>
    <row r="39" spans="1:23" ht="18.75" thickBot="1">
      <c r="A39" s="1"/>
      <c r="B39" s="171"/>
      <c r="C39" s="181" t="s">
        <v>14</v>
      </c>
      <c r="D39" s="182"/>
      <c r="E39" s="183"/>
      <c r="F39" s="92">
        <f>F38</f>
        <v>5</v>
      </c>
      <c r="G39" s="93">
        <f>IF(G38&gt;=48,G38-48,IF(G38&gt;=36,G38-36,IF(G38&gt;=24,G38-24,IF(G38&gt;=12,G38-12,G38))))</f>
        <v>3</v>
      </c>
      <c r="H39" s="94">
        <f>H38</f>
        <v>1</v>
      </c>
      <c r="I39" s="37">
        <f>IF(OR(H39&gt;4,AND(H39=4,G39&gt;0)),(4*0.72)+((H39-4)*0.72+(G39*0.06))/2,(H39*0.72)+(G39*0.06))</f>
        <v>0.89999999999999991</v>
      </c>
      <c r="Q39" s="6"/>
      <c r="R39" s="6"/>
      <c r="S39" s="6"/>
      <c r="W39" s="1"/>
    </row>
    <row r="40" spans="1:23" ht="15.75" hidden="1" thickBot="1">
      <c r="A40" s="1"/>
      <c r="B40" s="95"/>
      <c r="C40" s="160" t="s">
        <v>15</v>
      </c>
      <c r="D40" s="161"/>
      <c r="E40" s="162"/>
      <c r="F40" s="96">
        <f>F39+F30+F21+F12</f>
        <v>22</v>
      </c>
      <c r="G40" s="96">
        <f>G39+G30+G21+G12</f>
        <v>22</v>
      </c>
      <c r="H40" s="97">
        <f>H12+H21+H30+H39</f>
        <v>10</v>
      </c>
      <c r="I40" s="37"/>
      <c r="Q40" s="6"/>
      <c r="R40" s="6"/>
      <c r="S40" s="6"/>
      <c r="W40" s="1"/>
    </row>
    <row r="41" spans="1:23" ht="15.75" hidden="1" thickBot="1">
      <c r="A41" s="1"/>
      <c r="B41" s="95"/>
      <c r="C41" s="160" t="s">
        <v>15</v>
      </c>
      <c r="D41" s="161"/>
      <c r="E41" s="162"/>
      <c r="F41" s="98">
        <f>IF(F40&gt;=120,F40-120,IF(F40&gt;=90,F40-90,IF(F40&gt;=60,F40-60,IF(F40&gt;=30,F40-30,F40))))</f>
        <v>22</v>
      </c>
      <c r="G41" s="99">
        <f>IF(F40&gt;=120,G40+4,IF(F40&gt;=90,G40+3,IF(F40&gt;=60,G40+2,IF(F40&gt;=30,G40+1,G40))))</f>
        <v>22</v>
      </c>
      <c r="H41" s="97">
        <f>IF(G41&gt;=48,H40+4,IF(G41&gt;=36,H40+3,IF(G41&gt;=24,H40+2,IF(G41&gt;=12,H40+1,H40))))</f>
        <v>11</v>
      </c>
      <c r="I41" s="37"/>
      <c r="Q41" s="6"/>
      <c r="R41" s="6"/>
      <c r="S41" s="6"/>
      <c r="W41" s="1"/>
    </row>
    <row r="42" spans="1:23" ht="22.5" customHeight="1" thickBot="1">
      <c r="A42" s="1"/>
      <c r="B42" s="100"/>
      <c r="C42" s="154" t="s">
        <v>16</v>
      </c>
      <c r="D42" s="155"/>
      <c r="E42" s="156"/>
      <c r="F42" s="101">
        <f>F41</f>
        <v>22</v>
      </c>
      <c r="G42" s="102">
        <f>IF(G41&gt;=48,G41-48,IF(G41&gt;=36,G41-36,IF(G41&gt;=24,G41-24,IF(G41&gt;=12,G41-12,G41))))</f>
        <v>10</v>
      </c>
      <c r="H42" s="103">
        <f>H41</f>
        <v>11</v>
      </c>
      <c r="I42" s="104" t="s">
        <v>19</v>
      </c>
      <c r="W42" s="1"/>
    </row>
    <row r="43" spans="1:23" ht="22.5" hidden="1" customHeight="1" thickBot="1">
      <c r="A43" s="1"/>
      <c r="B43" s="105"/>
      <c r="C43" s="163" t="s">
        <v>17</v>
      </c>
      <c r="D43" s="164"/>
      <c r="E43" s="165"/>
      <c r="F43" s="106">
        <f>F39+F30+F21</f>
        <v>17</v>
      </c>
      <c r="G43" s="107">
        <f>G39+G30+G21</f>
        <v>13</v>
      </c>
      <c r="H43" s="108">
        <f>H21+H30+H39</f>
        <v>6</v>
      </c>
      <c r="I43" s="109"/>
      <c r="W43" s="1"/>
    </row>
    <row r="44" spans="1:23" ht="22.5" hidden="1" customHeight="1" thickBot="1">
      <c r="A44" s="1"/>
      <c r="B44" s="105"/>
      <c r="C44" s="163" t="s">
        <v>17</v>
      </c>
      <c r="D44" s="164"/>
      <c r="E44" s="165"/>
      <c r="F44" s="110">
        <f>IF(F43&gt;=120,F43-120,IF(F43&gt;=90,F43-90,IF(F43&gt;=60,F43-60,IF(F43&gt;=30,F43-30,F43))))</f>
        <v>17</v>
      </c>
      <c r="G44" s="111">
        <f>IF(F43&gt;=120,G43+4,IF(F43&gt;=90,G43+3,IF(F43&gt;=60,G43+2,IF(F43&gt;=30,G43+1,G43))))</f>
        <v>13</v>
      </c>
      <c r="H44" s="112">
        <f>IF(G44&gt;=48,H43+4,IF(G44&gt;=36,H43+3,IF(G44&gt;=24,H43+2,IF(G44&gt;=12,H43+1,H43))))</f>
        <v>7</v>
      </c>
      <c r="I44" s="109"/>
      <c r="W44" s="1"/>
    </row>
    <row r="45" spans="1:23" ht="29.25" customHeight="1" thickBot="1">
      <c r="A45" s="1"/>
      <c r="B45" s="113"/>
      <c r="C45" s="157" t="s">
        <v>18</v>
      </c>
      <c r="D45" s="158"/>
      <c r="E45" s="159"/>
      <c r="F45" s="114">
        <f>F44</f>
        <v>17</v>
      </c>
      <c r="G45" s="115">
        <f>IF(G44&gt;=48,G44-48,IF(G44&gt;=36,G44-36,IF(G44&gt;=24,G44-24,IF(G44&gt;=12,G44-12,G44))))</f>
        <v>1</v>
      </c>
      <c r="H45" s="116">
        <f>H44</f>
        <v>7</v>
      </c>
      <c r="I45" s="109">
        <f>SUM(I12,I21,I30,I39)</f>
        <v>5.74</v>
      </c>
      <c r="W45" s="1"/>
    </row>
  </sheetData>
  <mergeCells count="35">
    <mergeCell ref="B1:I1"/>
    <mergeCell ref="B31:B39"/>
    <mergeCell ref="F2:H2"/>
    <mergeCell ref="I13:I18"/>
    <mergeCell ref="I22:I27"/>
    <mergeCell ref="I31:I36"/>
    <mergeCell ref="F31:H31"/>
    <mergeCell ref="D13:D14"/>
    <mergeCell ref="C39:E39"/>
    <mergeCell ref="C2:C3"/>
    <mergeCell ref="C13:C14"/>
    <mergeCell ref="C22:C23"/>
    <mergeCell ref="C31:C32"/>
    <mergeCell ref="C21:E21"/>
    <mergeCell ref="I2:I9"/>
    <mergeCell ref="F13:H13"/>
    <mergeCell ref="F22:H22"/>
    <mergeCell ref="D31:D32"/>
    <mergeCell ref="E31:E32"/>
    <mergeCell ref="C42:E42"/>
    <mergeCell ref="C45:E45"/>
    <mergeCell ref="C40:E40"/>
    <mergeCell ref="C41:E41"/>
    <mergeCell ref="C43:E43"/>
    <mergeCell ref="C44:E44"/>
    <mergeCell ref="C12:E12"/>
    <mergeCell ref="B2:B12"/>
    <mergeCell ref="E22:E23"/>
    <mergeCell ref="B13:B21"/>
    <mergeCell ref="B22:B30"/>
    <mergeCell ref="D2:D3"/>
    <mergeCell ref="E2:E3"/>
    <mergeCell ref="C30:E30"/>
    <mergeCell ref="D22:D23"/>
    <mergeCell ref="E13:E14"/>
  </mergeCells>
  <phoneticPr fontId="2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0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</vt:lpstr>
      <vt:lpstr>PUAN!Yazdırma_Alanı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Rıdvan</dc:creator>
  <cp:lastModifiedBy>Mebbis</cp:lastModifiedBy>
  <cp:lastPrinted>2018-03-12T07:56:43Z</cp:lastPrinted>
  <dcterms:created xsi:type="dcterms:W3CDTF">2010-06-02T05:46:41Z</dcterms:created>
  <dcterms:modified xsi:type="dcterms:W3CDTF">2018-03-12T11:53:26Z</dcterms:modified>
</cp:coreProperties>
</file>